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\\gldl100\AI\A5000\連結決算\2025年3月(第4Q)連結\700_レポーティング\C1_HP開示データ\"/>
    </mc:Choice>
  </mc:AlternateContent>
  <xr:revisionPtr revIDLastSave="0" documentId="13_ncr:1_{BC3374A0-5911-4DD3-B172-3A113444F90A}" xr6:coauthVersionLast="47" xr6:coauthVersionMax="47" xr10:uidLastSave="{00000000-0000-0000-0000-000000000000}"/>
  <bookViews>
    <workbookView xWindow="-120" yWindow="-120" windowWidth="20730" windowHeight="11040" tabRatio="846" xr2:uid="{00000000-000D-0000-FFFF-FFFF00000000}"/>
  </bookViews>
  <sheets>
    <sheet name="Appendix" sheetId="3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123Graph_A" localSheetId="0" hidden="1">[1]二輪販売!#REF!</definedName>
    <definedName name="__123Graph_A" hidden="1">[1]二輪販売!#REF!</definedName>
    <definedName name="__123Graph_A季節調整" localSheetId="0" hidden="1">[1]二輪販売!#REF!</definedName>
    <definedName name="__123Graph_A季節調整" hidden="1">[1]二輪販売!#REF!</definedName>
    <definedName name="__123Graph_A在庫" localSheetId="0" hidden="1">#REF!</definedName>
    <definedName name="__123Graph_A在庫" hidden="1">#REF!</definedName>
    <definedName name="__123Graph_A販売" hidden="1">[1]二輪販売!$C$35:$C$49</definedName>
    <definedName name="__123Graph_A輸出台数" hidden="1">'[1]二輪EXﾒ-'!$D$195:$D$245</definedName>
    <definedName name="__123Graph_B" localSheetId="0" hidden="1">'[2]QTR Data Analysis'!#REF!</definedName>
    <definedName name="__123Graph_B" hidden="1">'[2]QTR Data Analysis'!#REF!</definedName>
    <definedName name="__123Graph_X" hidden="1">[1]二輪販売!$B$110:$B$138</definedName>
    <definedName name="__123Graph_X季節調整" hidden="1">[1]二輪販売!$B$110:$B$138</definedName>
    <definedName name="__123Graph_X鉄道定外" localSheetId="0" hidden="1">[3]運輸経済月例報告!#REF!</definedName>
    <definedName name="__123Graph_X鉄道定外" hidden="1">[3]運輸経済月例報告!#REF!</definedName>
    <definedName name="__123Graph_X鉄道定期" localSheetId="0" hidden="1">[3]運輸経済月例報告!#REF!</definedName>
    <definedName name="__123Graph_X鉄道定期" hidden="1">[3]運輸経済月例報告!#REF!</definedName>
    <definedName name="__123Graph_X販売" localSheetId="0" hidden="1">[1]二輪販売!#REF!</definedName>
    <definedName name="__123Graph_X販売" hidden="1">[1]二輪販売!#REF!</definedName>
    <definedName name="__123Graph_X輸出台数" hidden="1">'[1]二輪EXﾒ-'!$B$195:$B$245</definedName>
    <definedName name="__FDS_HYPERLINK_TOGGLE_STATE__">"ON"</definedName>
    <definedName name="_1__123Graph_Aｸﾞﾗﾌ_1" hidden="1">'[4]Sheet1 (4)'!$C$12:$C$36</definedName>
    <definedName name="_1_0_0__123Graph_X鉄道" localSheetId="0" hidden="1">[5]運輸経済月例報告!#REF!</definedName>
    <definedName name="_1_0_0__123Graph_X鉄道" hidden="1">[5]運輸経済月例報告!#REF!</definedName>
    <definedName name="_1M7211_" localSheetId="0">#REF!</definedName>
    <definedName name="_1M7211_">#REF!</definedName>
    <definedName name="_2__123Graph_Xｸﾞﾗﾌ_1" hidden="1">'[4]Sheet1 (4)'!$A$12:$A$36</definedName>
    <definedName name="_eps95">[6]IS!$AJ$47</definedName>
    <definedName name="_eps96">[6]IS!$AO$47</definedName>
    <definedName name="_eps97">[6]IS!$AT$47</definedName>
    <definedName name="_eps98">[6]IS!$AY$47</definedName>
    <definedName name="_eps99">[6]IS!$BD$47</definedName>
    <definedName name="_xlnm._FilterDatabase" localSheetId="0" hidden="1">Appendix!$A$4:$A$71</definedName>
    <definedName name="_grm98">[6]IS!$AY$12</definedName>
    <definedName name="_grm99">[6]IS!$BD$12</definedName>
    <definedName name="_Key1" localSheetId="0" hidden="1">#REF!</definedName>
    <definedName name="_Key1" hidden="1">#REF!</definedName>
    <definedName name="_Key2" localSheetId="0" hidden="1">[7]OMR33!#REF!</definedName>
    <definedName name="_Key2" hidden="1">[7]OMR33!#REF!</definedName>
    <definedName name="_net96">[6]IS!$AO$39</definedName>
    <definedName name="_net97">[6]IS!$AT$39</definedName>
    <definedName name="_net98">[6]IS!$AY$39</definedName>
    <definedName name="_net99">[6]IS!$BD$39</definedName>
    <definedName name="_opm98">[6]IS!$AY$21</definedName>
    <definedName name="_opm99">[6]IS!$BD$21</definedName>
    <definedName name="_Order1" hidden="1">255</definedName>
    <definedName name="_Order2" hidden="1">1</definedName>
    <definedName name="_Regression_Int" hidden="1">1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#REF!</definedName>
    <definedName name="_Sort" hidden="1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x96">[6]IS!$AO$31</definedName>
    <definedName name="_tax97">[6]IS!$AT$31</definedName>
    <definedName name="_tax98">[6]IS!$AY$31</definedName>
    <definedName name="_tax99">[6]IS!$BD$31</definedName>
    <definedName name="_xx100" localSheetId="0">#REF!</definedName>
    <definedName name="_xx100">#REF!</definedName>
    <definedName name="_xx101" localSheetId="0">#REF!</definedName>
    <definedName name="_xx101">#REF!</definedName>
    <definedName name="_xx200" localSheetId="0">#REF!</definedName>
    <definedName name="_xx200">#REF!</definedName>
    <definedName name="_xx201" localSheetId="0">#REF!</definedName>
    <definedName name="_xx201">#REF!</definedName>
    <definedName name="_xx300" localSheetId="0">#REF!</definedName>
    <definedName name="_xx300">#REF!</definedName>
    <definedName name="_xx301" localSheetId="0">#REF!</definedName>
    <definedName name="_xx301">#REF!</definedName>
    <definedName name="_xx302" localSheetId="0">#REF!</definedName>
    <definedName name="_xx302">#REF!</definedName>
    <definedName name="_xx400" localSheetId="0">#REF!</definedName>
    <definedName name="_xx400">#REF!</definedName>
    <definedName name="_xx500" localSheetId="0">#REF!</definedName>
    <definedName name="_xx500">#REF!</definedName>
    <definedName name="_xx600" localSheetId="0">#REF!</definedName>
    <definedName name="_xx600">#REF!</definedName>
    <definedName name="_YF1">[8]Data!$S$1:$S$65536</definedName>
    <definedName name="_YF2">[8]Data!$T$1:$T$65536</definedName>
    <definedName name="_YF3">[8]Data!$U$1:$U$65536</definedName>
    <definedName name="_YF4">[8]Data!$V$1:$V$65536</definedName>
    <definedName name="_YF5">[8]Data!$W$1:$W$65536</definedName>
    <definedName name="_YH1">[8]Data!$Q$1:$Q$65536</definedName>
    <definedName name="_YH10">[8]Data!$H$1:$H$65536</definedName>
    <definedName name="_YH2">[8]Data!$P$1:$P$65536</definedName>
    <definedName name="_YH3">[8]Data!$O$1:$O$65536</definedName>
    <definedName name="_YH4">[8]Data!$N$1:$N$65536</definedName>
    <definedName name="_YH5">[8]Data!$M$1:$M$65536</definedName>
    <definedName name="_YH6">[8]Data!$L$1:$L$65536</definedName>
    <definedName name="_YH7">[8]Data!$K$1:$K$65536</definedName>
    <definedName name="_YH8">[8]Data!$J$1:$J$65536</definedName>
    <definedName name="_YH9">[8]Data!$I$1:$I$65536</definedName>
    <definedName name="amort_IFA">[8]Data!$A$161:$IV$161</definedName>
    <definedName name="amort_investments">[8]Data!$A$163:$IV$163</definedName>
    <definedName name="assets_equity">[8]Data!$A$205:$IV$205</definedName>
    <definedName name="avg_hp">'[9]MLP &amp; DCF'!$A$20:$IV$20</definedName>
    <definedName name="Bas_Shares">[9]Exterran!$A$51:$IV$51</definedName>
    <definedName name="BaseYear">[10]Controls!$C$13</definedName>
    <definedName name="ｂｌｐｈ" localSheetId="0" hidden="1">#REF!</definedName>
    <definedName name="ｂｌｐｈ" hidden="1">#REF!</definedName>
    <definedName name="BLPH1" localSheetId="0" hidden="1">#REF!</definedName>
    <definedName name="BLPH1" hidden="1">#REF!</definedName>
    <definedName name="BLPH10" localSheetId="0" hidden="1">#REF!</definedName>
    <definedName name="BLPH10" hidden="1">#REF!</definedName>
    <definedName name="BLPH11" localSheetId="0" hidden="1">#REF!</definedName>
    <definedName name="BLPH11" hidden="1">#REF!</definedName>
    <definedName name="BLPH12" localSheetId="0" hidden="1">#REF!</definedName>
    <definedName name="BLPH12" hidden="1">#REF!</definedName>
    <definedName name="BLPH13" localSheetId="0" hidden="1">#REF!</definedName>
    <definedName name="BLPH13" hidden="1">#REF!</definedName>
    <definedName name="BLPH14" localSheetId="0" hidden="1">#REF!</definedName>
    <definedName name="BLPH14" hidden="1">#REF!</definedName>
    <definedName name="BLPH15" localSheetId="0" hidden="1">#REF!</definedName>
    <definedName name="BLPH15" hidden="1">#REF!</definedName>
    <definedName name="BLPH16" localSheetId="0" hidden="1">#REF!</definedName>
    <definedName name="BLPH16" hidden="1">#REF!</definedName>
    <definedName name="BLPH17" localSheetId="0" hidden="1">#REF!</definedName>
    <definedName name="BLPH17" hidden="1">#REF!</definedName>
    <definedName name="BLPH18" localSheetId="0" hidden="1">#REF!</definedName>
    <definedName name="BLPH18" hidden="1">#REF!</definedName>
    <definedName name="BLPH19" localSheetId="0" hidden="1">#REF!</definedName>
    <definedName name="BLPH19" hidden="1">#REF!</definedName>
    <definedName name="BLPH2" localSheetId="0" hidden="1">#REF!</definedName>
    <definedName name="BLPH2" hidden="1">#REF!</definedName>
    <definedName name="BLPH20" localSheetId="0" hidden="1">#REF!</definedName>
    <definedName name="BLPH20" hidden="1">#REF!</definedName>
    <definedName name="BLPH21" localSheetId="0" hidden="1">#REF!</definedName>
    <definedName name="BLPH21" hidden="1">#REF!</definedName>
    <definedName name="BLPH22" localSheetId="0" hidden="1">#REF!</definedName>
    <definedName name="BLPH22" hidden="1">#REF!</definedName>
    <definedName name="BLPH23" localSheetId="0" hidden="1">#REF!</definedName>
    <definedName name="BLPH23" hidden="1">#REF!</definedName>
    <definedName name="BLPH24" localSheetId="0" hidden="1">#REF!</definedName>
    <definedName name="BLPH24" hidden="1">#REF!</definedName>
    <definedName name="BLPH25" localSheetId="0" hidden="1">#REF!</definedName>
    <definedName name="BLPH25" hidden="1">#REF!</definedName>
    <definedName name="BLPH26" localSheetId="0" hidden="1">#REF!</definedName>
    <definedName name="BLPH26" hidden="1">#REF!</definedName>
    <definedName name="BLPH27" localSheetId="0" hidden="1">#REF!</definedName>
    <definedName name="BLPH27" hidden="1">#REF!</definedName>
    <definedName name="BLPH28" localSheetId="0" hidden="1">#REF!</definedName>
    <definedName name="BLPH28" hidden="1">#REF!</definedName>
    <definedName name="BLPH29" localSheetId="0" hidden="1">#REF!</definedName>
    <definedName name="BLPH29" hidden="1">#REF!</definedName>
    <definedName name="BLPH3" localSheetId="0" hidden="1">#REF!</definedName>
    <definedName name="BLPH3" hidden="1">#REF!</definedName>
    <definedName name="BLPH30" localSheetId="0" hidden="1">#REF!</definedName>
    <definedName name="BLPH30" hidden="1">#REF!</definedName>
    <definedName name="BLPH31" localSheetId="0" hidden="1">#REF!</definedName>
    <definedName name="BLPH31" hidden="1">#REF!</definedName>
    <definedName name="BLPH32" localSheetId="0" hidden="1">#REF!</definedName>
    <definedName name="BLPH32" hidden="1">#REF!</definedName>
    <definedName name="BLPH33" localSheetId="0" hidden="1">[11]code!#REF!</definedName>
    <definedName name="BLPH33" hidden="1">[11]code!#REF!</definedName>
    <definedName name="BLPH34" localSheetId="0" hidden="1">[11]code!#REF!</definedName>
    <definedName name="BLPH34" hidden="1">[11]code!#REF!</definedName>
    <definedName name="BLPH35" localSheetId="0" hidden="1">[11]code!#REF!</definedName>
    <definedName name="BLPH35" hidden="1">[11]code!#REF!</definedName>
    <definedName name="BLPH36" localSheetId="0" hidden="1">[11]code!#REF!</definedName>
    <definedName name="BLPH36" hidden="1">[11]code!#REF!</definedName>
    <definedName name="BLPH37" localSheetId="0" hidden="1">[11]code!#REF!</definedName>
    <definedName name="BLPH37" hidden="1">[11]code!#REF!</definedName>
    <definedName name="BLPH38" localSheetId="0" hidden="1">[11]code!#REF!</definedName>
    <definedName name="BLPH38" hidden="1">[11]code!#REF!</definedName>
    <definedName name="BLPH39" localSheetId="0" hidden="1">[11]code!#REF!</definedName>
    <definedName name="BLPH39" hidden="1">[11]code!#REF!</definedName>
    <definedName name="BLPH4" localSheetId="0" hidden="1">#REF!</definedName>
    <definedName name="BLPH4" hidden="1">#REF!</definedName>
    <definedName name="BLPH5" localSheetId="0" hidden="1">#REF!</definedName>
    <definedName name="BLPH5" hidden="1">#REF!</definedName>
    <definedName name="BLPH6" localSheetId="0" hidden="1">#REF!</definedName>
    <definedName name="BLPH6" hidden="1">#REF!</definedName>
    <definedName name="BLPH7" localSheetId="0" hidden="1">#REF!</definedName>
    <definedName name="BLPH7" hidden="1">#REF!</definedName>
    <definedName name="BLPH8" localSheetId="0" hidden="1">#REF!</definedName>
    <definedName name="BLPH8" hidden="1">#REF!</definedName>
    <definedName name="BLPH9" localSheetId="0" hidden="1">#REF!</definedName>
    <definedName name="BLPH9" hidden="1">#REF!</definedName>
    <definedName name="bv">[6]BS!$BB$42</definedName>
    <definedName name="CalendarEnglish">'[12]Output for Monthly'!$B$5:$AB$39</definedName>
    <definedName name="CalendarJapanese">'[12]Output for Monthly'!$AF$5:$BF$39</definedName>
    <definedName name="capex_deprec">[8]Data!$A$240:$IV$240</definedName>
    <definedName name="capital_exp">[8]Data!$A$126:$IV$126</definedName>
    <definedName name="cash">[6]BS!$BB$7</definedName>
    <definedName name="cash_flow">[8]Data!$A$49:$IV$49</definedName>
    <definedName name="cash_mkt_secs">[8]Data!$A$56:$IV$56</definedName>
    <definedName name="cash_mkt_secs_sales">[8]Data!$A$193:$IV$193</definedName>
    <definedName name="cash_ratio">[8]Data!$A$233:$IV$233</definedName>
    <definedName name="cashps">[6]BS!$BB$43</definedName>
    <definedName name="CFF">[9]Exterran!$A$97:$IV$97</definedName>
    <definedName name="CFI">[9]Exterran!$A$89:$IV$89</definedName>
    <definedName name="CFO">[9]Exterran!$A$82:$IV$82</definedName>
    <definedName name="cfo_net_debt">[8]Data!$A$238:$IV$238</definedName>
    <definedName name="change_ND">[8]Data!$A$137:$IV$137</definedName>
    <definedName name="change_WC">[8]Data!$A$119:$IV$119</definedName>
    <definedName name="Charts1" localSheetId="0">#REF!</definedName>
    <definedName name="Charts1">#REF!</definedName>
    <definedName name="Charts2" localSheetId="0">#REF!</definedName>
    <definedName name="Charts2">#REF!</definedName>
    <definedName name="Chile1" localSheetId="0">#REF!</definedName>
    <definedName name="Chile1">#REF!</definedName>
    <definedName name="Chile2" localSheetId="0">#REF!</definedName>
    <definedName name="Chile2">#REF!</definedName>
    <definedName name="CIQWBGuid" hidden="1">"99ae77f4-80f6-47f4-9f2a-78b83a9dd7e6"</definedName>
    <definedName name="Close">OFFSET([13]Cover!$AO$8,,,COUNTA([13]Cover!$AO$8:$AO$62),1)</definedName>
    <definedName name="Closed_End" localSheetId="0">#REF!</definedName>
    <definedName name="Closed_End">#REF!</definedName>
    <definedName name="CODE" localSheetId="0">#REF!</definedName>
    <definedName name="CODE">#REF!</definedName>
    <definedName name="COGS">'[9]Initial Valuation'!$S$25:$U$25</definedName>
    <definedName name="COGS_inventories">[8]Data!$A$221:$IV$221</definedName>
    <definedName name="Company">[10]Controls!$C$6</definedName>
    <definedName name="company_code">[8]Data!$AC$10</definedName>
    <definedName name="construction_IP">[8]Data!$A$67:$IV$67</definedName>
    <definedName name="CRUSTRK1" localSheetId="0">#REF!</definedName>
    <definedName name="CRUSTRK1">#REF!</definedName>
    <definedName name="curr_assets">[9]Exterran!$A$115:$IV$115</definedName>
    <definedName name="curr_liabilities">[9]Exterran!$A$125:$IV$125</definedName>
    <definedName name="current_assets">[8]Data!$A$64:$IV$64</definedName>
    <definedName name="current_liabilities">[8]Data!$A$93:$IV$93</definedName>
    <definedName name="current_ratio">[8]Data!$A$231:$IV$231</definedName>
    <definedName name="currenta">[6]BS!$BB$12</definedName>
    <definedName name="currentl">[6]BS!$BB$29</definedName>
    <definedName name="DATE" localSheetId="0">#REF!</definedName>
    <definedName name="DATE">#REF!</definedName>
    <definedName name="DateHeader">[10]Controls!$D$17</definedName>
    <definedName name="DB">"WIREJPPROD"</definedName>
    <definedName name="DDA">[9]Exterran!$A$35:$IV$35</definedName>
    <definedName name="debt">[6]BS!$BB$44</definedName>
    <definedName name="debttc">[6]BS!$BB$46</definedName>
    <definedName name="deprec_and_amort">[8]Data!$A$167:$IV$167</definedName>
    <definedName name="deprec_deprec_assets">[8]Data!$A$169:$IV$169</definedName>
    <definedName name="depreciable_assets">[8]Data!$A$72:$IV$72</definedName>
    <definedName name="depreciation">[8]Data!$A$171:$IV$171</definedName>
    <definedName name="Desc" localSheetId="0">#REF!</definedName>
    <definedName name="Desc">#REF!</definedName>
    <definedName name="Dil_Shares">[9]Exterran!$A$52:$IV$52</definedName>
    <definedName name="DisplayYears" localSheetId="0">#REF!</definedName>
    <definedName name="DisplayYears">#REF!</definedName>
    <definedName name="dividend">[14]IS!$AN$36</definedName>
    <definedName name="dividend_net_profit">[8]Data!$A$243:$IV$243</definedName>
    <definedName name="dividends">[8]Data!$A$131:$IV$131</definedName>
    <definedName name="DollarHeader">[10]Controls!$D$12</definedName>
    <definedName name="Dom_HP">[9]Exterran!$A$173:$IV$173</definedName>
    <definedName name="Dom_Rental_Revs">[9]Exterran!$A$7:$IV$7</definedName>
    <definedName name="Dom_Work_HP">[9]Exterran!$A$174:$IV$174</definedName>
    <definedName name="dso">[6]BS!$BB$50</definedName>
    <definedName name="E_Valuation" localSheetId="0">#REF!</definedName>
    <definedName name="E_Valuation">#REF!</definedName>
    <definedName name="EBIT">[9]Exterran!$A$36:$IV$36</definedName>
    <definedName name="EBIT_net_interest_paid">[8]Data!$A$215:$IV$215</definedName>
    <definedName name="EBITDA">[9]Exterran!$A$33:$IV$33</definedName>
    <definedName name="ebitda00">[6]CF!$BI$16</definedName>
    <definedName name="ebitda96">[6]CF!$AO$16</definedName>
    <definedName name="ebitda97">[6]CF!$AT$16</definedName>
    <definedName name="ebitda98">[6]CF!$AY$16</definedName>
    <definedName name="ebitda99">[6]CF!$BD$16</definedName>
    <definedName name="ebitdaps00">[6]CF!$BI$17</definedName>
    <definedName name="ebitdaps98">[6]CF!$AY$17</definedName>
    <definedName name="ebitdaps99">[6]CF!$BD$17</definedName>
    <definedName name="EPS">[8]Data!$A$46:$IV$46</definedName>
    <definedName name="EPS_growth">[8]Data!$A$249:$IV$249</definedName>
    <definedName name="eps00">[6]IS!$BI$47</definedName>
    <definedName name="epsffq">[6]IS!$BC$79</definedName>
    <definedName name="epsffqch">[6]IS!$BA$80</definedName>
    <definedName name="epsffqgr">[6]IS!$BC$80</definedName>
    <definedName name="equity">[6]BS!$BB$37</definedName>
    <definedName name="equity_raised">[8]Data!$A$135:$IV$135</definedName>
    <definedName name="equity_ratio">[8]Data!$A$217:$IV$217</definedName>
    <definedName name="Exp_HP">'[9]Initial Valuation'!$I$3:$K$3</definedName>
    <definedName name="F.1987.03" localSheetId="0">'[15]CUS Image'!#REF!</definedName>
    <definedName name="F.1987.03">'[15]CUS Image'!#REF!</definedName>
    <definedName name="factor">[8]Data!$R$188</definedName>
    <definedName name="FCF_stltdebt">[8]Data!$A$239:$IV$239</definedName>
    <definedName name="fcfps00">[6]CF!$BI$31</definedName>
    <definedName name="fcfps96">[6]CF!$AO$31</definedName>
    <definedName name="fcfps97">[6]CF!$AT$31</definedName>
    <definedName name="fcfps98">[6]CF!$AY$31</definedName>
    <definedName name="fcfps99">[6]CF!$BD$31</definedName>
    <definedName name="FisacalYearEnglish">'[12]Output for Monthly'!$B$49:$AB$86</definedName>
    <definedName name="FiscalYearJapanese">'[12]Output for Monthly'!$AF$49:$BF$86</definedName>
    <definedName name="fixed">[6]BS!$BB$16</definedName>
    <definedName name="fixed_assets">[8]Data!$A$79:$IV$79</definedName>
    <definedName name="FixIndex334_1" localSheetId="0">#REF!</definedName>
    <definedName name="FixIndex334_1">#REF!</definedName>
    <definedName name="FixIndex337_1" localSheetId="0">#REF!</definedName>
    <definedName name="FixIndex337_1">#REF!</definedName>
    <definedName name="FixIndex340_1" localSheetId="0">#REF!</definedName>
    <definedName name="FixIndex340_1">#REF!</definedName>
    <definedName name="FixIndex342_1" localSheetId="0">#REF!</definedName>
    <definedName name="FixIndex342_1">#REF!</definedName>
    <definedName name="FixIndex346_1" localSheetId="0">#REF!</definedName>
    <definedName name="FixIndex346_1">#REF!</definedName>
    <definedName name="FixIndex358_1" localSheetId="0">#REF!</definedName>
    <definedName name="FixIndex358_1">#REF!</definedName>
    <definedName name="FixIndex359_1" localSheetId="0">#REF!</definedName>
    <definedName name="FixIndex359_1">#REF!</definedName>
    <definedName name="FixIndex364_1" localSheetId="0">#REF!</definedName>
    <definedName name="FixIndex364_1">#REF!</definedName>
    <definedName name="FixIndex365_1" localSheetId="0">#REF!</definedName>
    <definedName name="FixIndex365_1">#REF!</definedName>
    <definedName name="FixIndex366_1" localSheetId="0">#REF!</definedName>
    <definedName name="FixIndex366_1">#REF!</definedName>
    <definedName name="FixIndex367_1" localSheetId="0">#REF!</definedName>
    <definedName name="FixIndex367_1">#REF!</definedName>
    <definedName name="FixIndex368_1" localSheetId="0">#REF!</definedName>
    <definedName name="FixIndex368_1">#REF!</definedName>
    <definedName name="FixIndex369_1" localSheetId="0">#REF!</definedName>
    <definedName name="FixIndex369_1">#REF!</definedName>
    <definedName name="FixIndex370_1" localSheetId="0">#REF!</definedName>
    <definedName name="FixIndex370_1">#REF!</definedName>
    <definedName name="FixIndex371_1" localSheetId="0">#REF!</definedName>
    <definedName name="FixIndex371_1">#REF!</definedName>
    <definedName name="FixIndex372_1" localSheetId="0">#REF!</definedName>
    <definedName name="FixIndex372_1">#REF!</definedName>
    <definedName name="FixIndex373_1" localSheetId="0">#REF!</definedName>
    <definedName name="FixIndex373_1">#REF!</definedName>
    <definedName name="FixIndex374_1" localSheetId="0">#REF!</definedName>
    <definedName name="FixIndex374_1">#REF!</definedName>
    <definedName name="FixIndex375_1" localSheetId="0">#REF!</definedName>
    <definedName name="FixIndex375_1">#REF!</definedName>
    <definedName name="FixIndex376_1" localSheetId="0">#REF!</definedName>
    <definedName name="FixIndex376_1">#REF!</definedName>
    <definedName name="FixIndex377_1" localSheetId="0">#REF!</definedName>
    <definedName name="FixIndex377_1">#REF!</definedName>
    <definedName name="FixIndex378_1" localSheetId="0">#REF!</definedName>
    <definedName name="FixIndex378_1">#REF!</definedName>
    <definedName name="FixIndex379_1" localSheetId="0">#REF!</definedName>
    <definedName name="FixIndex379_1">#REF!</definedName>
    <definedName name="FixIndex380_1" localSheetId="0">#REF!</definedName>
    <definedName name="FixIndex380_1">#REF!</definedName>
    <definedName name="FixIndex381_1" localSheetId="0">#REF!</definedName>
    <definedName name="FixIndex381_1">#REF!</definedName>
    <definedName name="FixIndex382_1" localSheetId="0">#REF!</definedName>
    <definedName name="FixIndex382_1">#REF!</definedName>
    <definedName name="FixIndex383_1" localSheetId="0">#REF!</definedName>
    <definedName name="FixIndex383_1">#REF!</definedName>
    <definedName name="FixIndex384_1" localSheetId="0">#REF!</definedName>
    <definedName name="FixIndex384_1">#REF!</definedName>
    <definedName name="FixIndex385_1" localSheetId="0">#REF!</definedName>
    <definedName name="FixIndex385_1">#REF!</definedName>
    <definedName name="forecast_source">[8]Data!$AC$32</definedName>
    <definedName name="frcfnetinc">[6]CF!$AX$84</definedName>
    <definedName name="free_cash_flow">[8]Data!$A$133:$IV$133</definedName>
    <definedName name="fwdebitda">[6]CF!$BC$72</definedName>
    <definedName name="fwdebitdagr">[6]CF!$BC$74</definedName>
    <definedName name="fwdebitdaps">[6]CF!$BC$73</definedName>
    <definedName name="fwdfrcf">[6]CF!$BC$84</definedName>
    <definedName name="fwdfrcfch">[6]CF!$BC$88</definedName>
    <definedName name="fwdfrcfmktcap">[6]CF!$BC$86</definedName>
    <definedName name="fwdfrcfpct">[6]CF!$BC$87</definedName>
    <definedName name="fwdfrcfps">[6]CF!$BC$85</definedName>
    <definedName name="Graphola_GROUPS_0">"'&lt;manifest id=""groups""&gt;&lt;items/&gt;&lt;/manifest&gt;_x000D_
"</definedName>
    <definedName name="Graphola_ITEMS_0">"'&lt;manifest id=""items""&gt;&lt;items/&gt;&lt;/manifest&gt;_x000D_
"</definedName>
    <definedName name="grm00">[6]IS!$BI$12</definedName>
    <definedName name="gross_margin">[8]Data!$A$199:$IV$199</definedName>
    <definedName name="gross_profit">[8]Data!$A$36:$IV$36</definedName>
    <definedName name="Growth">'[9]Initial Valuation'!$I$2:$K$2</definedName>
    <definedName name="Heading">'[16]Monthly Output'!$P$4:$AA$6</definedName>
    <definedName name="Heading4J">'[16]Monthly Output'!$P$4:$AB$6</definedName>
    <definedName name="HeadingE">'[16]Monthly Output'!$B$4:$N$6</definedName>
    <definedName name="HeadingJ">'[16]Monthly Output'!$P$4:$AA$6</definedName>
    <definedName name="HeadlineE">'[16]Monthly Output'!$B$4:$N$6</definedName>
    <definedName name="High">OFFSET([13]Cover!$AM$8,,,COUNTA([13]Cover!$AM$8:$AM$62),1)</definedName>
    <definedName name="HP">'[9]Initial Valuation'!$I$20</definedName>
    <definedName name="HTML1_1" hidden="1">"[部品受注.xls]Sheet2!$A$1:$P$66"</definedName>
    <definedName name="HTML1_10" hidden="1">""</definedName>
    <definedName name="HTML1_11" hidden="1">1</definedName>
    <definedName name="HTML1_12" hidden="1">"D:\filesoko\kigyo_ka\jojo_g\monthly\electro\honbun.htm"</definedName>
    <definedName name="HTML1_2" hidden="1">1</definedName>
    <definedName name="HTML1_3" hidden="1">"部品受注.xls"</definedName>
    <definedName name="HTML1_4" hidden="1">"電機メーカー月次受注・売上動向"</definedName>
    <definedName name="HTML1_5" hidden="1">""</definedName>
    <definedName name="HTML1_6" hidden="1">-4146</definedName>
    <definedName name="HTML1_7" hidden="1">-4146</definedName>
    <definedName name="HTML1_8" hidden="1">"97/04/10"</definedName>
    <definedName name="HTML1_9" hidden="1">"運用調査部"</definedName>
    <definedName name="HTML10_1" hidden="1">"[月次.XLS]電子月次動向!$A$1:$P$97"</definedName>
    <definedName name="HTML10_10" hidden="1">""</definedName>
    <definedName name="HTML10_11" hidden="1">1</definedName>
    <definedName name="HTML10_12" hidden="1">"E:\filesoko\kigyo_ka\jojo_g\monthly\electro\honbun.htm"</definedName>
    <definedName name="HTML10_2" hidden="1">1</definedName>
    <definedName name="HTML10_3" hidden="1">"電機グループ"</definedName>
    <definedName name="HTML10_4" hidden="1">"電子部品月次動向"</definedName>
    <definedName name="HTML10_5" hidden="1">""</definedName>
    <definedName name="HTML10_6" hidden="1">-4146</definedName>
    <definedName name="HTML10_7" hidden="1">-4146</definedName>
    <definedName name="HTML10_8" hidden="1">"98/11/11"</definedName>
    <definedName name="HTML10_9" hidden="1">"企業調査課 電機Ｇ"</definedName>
    <definedName name="HTML11_1" hidden="1">"[月次.XLS]電子月次動向!$A$1:$P$99"</definedName>
    <definedName name="HTML11_10" hidden="1">""</definedName>
    <definedName name="HTML11_11" hidden="1">1</definedName>
    <definedName name="HTML11_12" hidden="1">"E:\filesoko\kigyo_ka\jojo_g\monthly\electro\honbun.htm"</definedName>
    <definedName name="HTML11_2" hidden="1">1</definedName>
    <definedName name="HTML11_3" hidden="1">"電子部品セクター"</definedName>
    <definedName name="HTML11_4" hidden="1">"電子部品月次動向"</definedName>
    <definedName name="HTML11_5" hidden="1">""</definedName>
    <definedName name="HTML11_6" hidden="1">-4146</definedName>
    <definedName name="HTML11_7" hidden="1">-4146</definedName>
    <definedName name="HTML11_8" hidden="1">"98/12/12"</definedName>
    <definedName name="HTML11_9" hidden="1">"企業調査課 星野"</definedName>
    <definedName name="HTML12_1" hidden="1">"[月次.XLS]電子月次動向!$A$1:$P$3"</definedName>
    <definedName name="HTML12_10" hidden="1">""</definedName>
    <definedName name="HTML12_11" hidden="1">1</definedName>
    <definedName name="HTML12_12" hidden="1">"G:\filesoko\kigyo_ka\jojo_g\monthly\electro\MyHTML.htm"</definedName>
    <definedName name="HTML12_2" hidden="1">1</definedName>
    <definedName name="HTML12_3" hidden="1">"電子部品セクター"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"98/12/24"</definedName>
    <definedName name="HTML12_9" hidden="1">"企業調査課 星野"</definedName>
    <definedName name="HTML13_1" hidden="1">"[月次.XLS]電子月次動向!$A$4:$P$21"</definedName>
    <definedName name="HTML13_10" hidden="1">""</definedName>
    <definedName name="HTML13_11" hidden="1">1</definedName>
    <definedName name="HTML13_12" hidden="1">"E:\filesoko\kigyo_ka\jojo_g\monthly\electro\test.htm"</definedName>
    <definedName name="HTML13_2" hidden="1">1</definedName>
    <definedName name="HTML13_3" hidden="1">"月次.X"</definedName>
    <definedName name="HTML13_4" hidden="1">"電子月次動向"</definedName>
    <definedName name="HTML13_5" hidden="1">""</definedName>
    <definedName name="HTML13_6" hidden="1">-4146</definedName>
    <definedName name="HTML13_7" hidden="1">-4146</definedName>
    <definedName name="HTML13_8" hidden="1">"99/01/06"</definedName>
    <definedName name="HTML13_9" hidden="1">"microsoft office 95"</definedName>
    <definedName name="HTML14_1" hidden="1">"[月次.XLS]電子月次動向!$A$1:$P$119"</definedName>
    <definedName name="HTML14_10" hidden="1">""</definedName>
    <definedName name="HTML14_11" hidden="1">1</definedName>
    <definedName name="HTML14_12" hidden="1">"f:\cyosa\filesoko\kigyo_ka\jojo_g\monthly\electro\honbun1.htm"</definedName>
    <definedName name="HTML14_2" hidden="1">1</definedName>
    <definedName name="HTML14_3" hidden="1">"電子部品セクター月次動向"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"99/02/08"</definedName>
    <definedName name="HTML14_9" hidden="1">"企業調査課　星野"</definedName>
    <definedName name="HTML15_1" hidden="1">"[月次.XLS]電子月次動向!$A$2:$P$119"</definedName>
    <definedName name="HTML15_10" hidden="1">""</definedName>
    <definedName name="HTML15_11" hidden="1">1</definedName>
    <definedName name="HTML15_12" hidden="1">"F:\cyosa\filesoko\kigyo_ka\jojo_g\monthly\electro\honbun.htm"</definedName>
    <definedName name="HTML15_2" hidden="1">1</definedName>
    <definedName name="HTML15_3" hidden="1">"電子部品セクター"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"99/02/08"</definedName>
    <definedName name="HTML15_9" hidden="1">"企業調査課 星野"</definedName>
    <definedName name="HTML16_1" hidden="1">"[月次.XLS]電子月次動向!$A$1:$P$115"</definedName>
    <definedName name="HTML16_10" hidden="1">""</definedName>
    <definedName name="HTML16_11" hidden="1">1</definedName>
    <definedName name="HTML16_12" hidden="1">"F:\cyosa\filesoko\kigyo_ka\jojo_g\monthly\electro\honbun.htm"</definedName>
    <definedName name="HTML16_2" hidden="1">1</definedName>
    <definedName name="HTML16_3" hidden="1">"電子部品セクター"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"99/03/05"</definedName>
    <definedName name="HTML16_9" hidden="1">"企業調査課 星野"</definedName>
    <definedName name="HTML2_1" hidden="1">"[buhin.xls]ｲﾝﾄﾗ!$A$1:$P$87"</definedName>
    <definedName name="HTML2_10" hidden="1">""</definedName>
    <definedName name="HTML2_11" hidden="1">1</definedName>
    <definedName name="HTML2_12" hidden="1">"E:\filesoko\kigyo_ka\jojo_g\monthly\electro\honbun.htm"</definedName>
    <definedName name="HTML2_2" hidden="1">1</definedName>
    <definedName name="HTML2_3" hidden="1">"電機メーカー月次受注・売上動向"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"97/05/14"</definedName>
    <definedName name="HTML2_9" hidden="1">"運用調査部"</definedName>
    <definedName name="HTML3_1" hidden="1">"[buhin.xls]ｲﾝﾄﾗ!$A$1:$P$89"</definedName>
    <definedName name="HTML3_10" hidden="1">""</definedName>
    <definedName name="HTML3_11" hidden="1">1</definedName>
    <definedName name="HTML3_12" hidden="1">"D:\filesoko\kigyo_ka\jojo_g\monthly\electro\honbun.htm"</definedName>
    <definedName name="HTML3_2" hidden="1">1</definedName>
    <definedName name="HTML3_3" hidden="1">"電子部品受注"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"97/07/17"</definedName>
    <definedName name="HTML3_9" hidden="1">"企業調査課  上場グループ"</definedName>
    <definedName name="HTML4_1" hidden="1">"[BUHIN.XLS]部品・電機月次受注売上動向!$A$1:$P$72"</definedName>
    <definedName name="HTML4_10" hidden="1">""</definedName>
    <definedName name="HTML4_11" hidden="1">1</definedName>
    <definedName name="HTML4_12" hidden="1">"E:\filesoko\kigyo_ka\jojo_g\monthly\electro\honbun.htm"</definedName>
    <definedName name="HTML4_2" hidden="1">1</definedName>
    <definedName name="HTML4_3" hidden="1">"部品・電機月次受注売上動向"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"98/01/07"</definedName>
    <definedName name="HTML4_9" hidden="1">"microsoft office95"</definedName>
    <definedName name="HTML5_1" hidden="1">"[BUHIN.XLS]部品・電機月次受注売上動向!$B$1:$P$72"</definedName>
    <definedName name="HTML5_10" hidden="1">""</definedName>
    <definedName name="HTML5_11" hidden="1">1</definedName>
    <definedName name="HTML5_12" hidden="1">"E:\filesoko\kigyo_ka\jojo_g\monthly\electro\honbun.htm"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"98/01/07"</definedName>
    <definedName name="HTML5_9" hidden="1">"microsoft office95"</definedName>
    <definedName name="HTML6_1" hidden="1">"[BUHIN.XLS]部品・電機月次受注売上動向!$A$1:$P$73"</definedName>
    <definedName name="HTML6_10" hidden="1">""</definedName>
    <definedName name="HTML6_11" hidden="1">1</definedName>
    <definedName name="HTML6_12" hidden="1">"E:\filesoko\kigyo_ka\jojo_g\monthly\electro\MyHTML.htm"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"98/01/07"</definedName>
    <definedName name="HTML6_9" hidden="1">"microsoft office95"</definedName>
    <definedName name="HTML7_1" hidden="1">"[BUHIN.XLS]部品・電機月次受注売上動向!$A$1:$P$90"</definedName>
    <definedName name="HTML7_10" hidden="1">""</definedName>
    <definedName name="HTML7_11" hidden="1">1</definedName>
    <definedName name="HTML7_12" hidden="1">"E:\filesoko\kigyo_ka\jojo_g\monthly\electro\honbun.htm"</definedName>
    <definedName name="HTML7_2" hidden="1">1</definedName>
    <definedName name="HTML7_3" hidden="1">"部品・電機月次受注売上動向"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"98/01/12"</definedName>
    <definedName name="HTML7_9" hidden="1">"yamazaki"</definedName>
    <definedName name="HTML8_1" hidden="1">"[BUHIN.XLS]部品・電機月次受注売上動向!$A$1:$P$89"</definedName>
    <definedName name="HTML8_10" hidden="1">""</definedName>
    <definedName name="HTML8_11" hidden="1">1</definedName>
    <definedName name="HTML8_12" hidden="1">"E:\filesoko\kigyo_ka\jojo_g\monthly\electro\honbun.htm"</definedName>
    <definedName name="HTML8_2" hidden="1">1</definedName>
    <definedName name="HTML8_3" hidden="1">"部品・電機月次受注売上動向"</definedName>
    <definedName name="HTML8_4" hidden="1">"部品・電機月次受注売上動向"</definedName>
    <definedName name="HTML8_5" hidden="1">""</definedName>
    <definedName name="HTML8_6" hidden="1">-4146</definedName>
    <definedName name="HTML8_7" hidden="1">-4146</definedName>
    <definedName name="HTML8_8" hidden="1">"98/01/12"</definedName>
    <definedName name="HTML8_9" hidden="1">"山崎"</definedName>
    <definedName name="HTML9_1" hidden="1">"[月次.XLS]部品・電機月次受注売上動向!$A$1:$P$93"</definedName>
    <definedName name="HTML9_10" hidden="1">""</definedName>
    <definedName name="HTML9_11" hidden="1">1</definedName>
    <definedName name="HTML9_12" hidden="1">"E:\filesoko\kigyo_ka\jojo_g\monthly\electro\honbun.htm"</definedName>
    <definedName name="HTML9_2" hidden="1">1</definedName>
    <definedName name="HTML9_3" hidden="1">"月次."</definedName>
    <definedName name="HTML9_4" hidden="1">"電子部品月次"</definedName>
    <definedName name="HTML9_5" hidden="1">""</definedName>
    <definedName name="HTML9_6" hidden="1">-4146</definedName>
    <definedName name="HTML9_7" hidden="1">-4146</definedName>
    <definedName name="HTML9_8" hidden="1">"98/04/16"</definedName>
    <definedName name="HTML9_9" hidden="1">"渡辺"</definedName>
    <definedName name="HTMLCount" hidden="1">15</definedName>
    <definedName name="IFA">[8]Data!$A$75:$IV$75</definedName>
    <definedName name="IFA_fixed_assets">[8]Data!$A$227:$IV$227</definedName>
    <definedName name="Img_ML_1e1k9n5y" hidden="1">"IMG_18"</definedName>
    <definedName name="Img_ML_1k4g9u7k" hidden="1">"IMG_18"</definedName>
    <definedName name="Img_ML_1t5s6u1f" hidden="1">"IMG_11"</definedName>
    <definedName name="Img_ML_1y7a6c1t" hidden="1">"IMG_18"</definedName>
    <definedName name="Img_ML_2e1r5p2m" hidden="1">"IMG_18"</definedName>
    <definedName name="Img_ML_3b3j3x9k" hidden="1">"IMG_11"</definedName>
    <definedName name="Img_ML_3e2q4k7i" hidden="1">"IMG_11"</definedName>
    <definedName name="Img_ML_3y1j4m2m" hidden="1">"IMG_18"</definedName>
    <definedName name="Img_ML_5h6q3g8u" hidden="1">"IMG_18"</definedName>
    <definedName name="Img_ML_6f2p1m9g" hidden="1">"IMG_11"</definedName>
    <definedName name="Img_ML_6r9u1n9k" hidden="1">"IMG_2"</definedName>
    <definedName name="Img_ML_6w6m7b7r" hidden="1">"IMG_18"</definedName>
    <definedName name="Img_ML_6y9f7y3n" hidden="1">"IMG_11"</definedName>
    <definedName name="Img_ML_7g4k9d6i" hidden="1">"IMG_18"</definedName>
    <definedName name="Img_ML_7n6h3t1t" hidden="1">"IMG_2"</definedName>
    <definedName name="Img_ML_7s4w7c6r" hidden="1">"IMG_18"</definedName>
    <definedName name="Img_ML_8b9j5t1p" hidden="1">"IMG_18"</definedName>
    <definedName name="Img_ML_8j3w6p4c" hidden="1">"IMG_11"</definedName>
    <definedName name="Img_ML_8r1k8t4y" hidden="1">"IMG_18"</definedName>
    <definedName name="Index_COMP">OFFSET([13]Cover!$AU$8,,,COUNTA([13]Cover!$AU$8:$AU$300),1)</definedName>
    <definedName name="Index_Composite">OFFSET([13]Cover!$AS$8,,,COUNTA([13]Cover!$AS$8:$AS$300),1)</definedName>
    <definedName name="Index_Price">OFFSET([13]Cover!$AR$8,,,COUNTA([13]Cover!$AR$8:$AR$300),1)</definedName>
    <definedName name="Index_SP500">OFFSET([13]Cover!$AT$8,,,COUNTA([13]Cover!$AT$8:$AT$300),1)</definedName>
    <definedName name="input364_1" localSheetId="0">#REF!</definedName>
    <definedName name="input364_1">#REF!</definedName>
    <definedName name="input365_1" localSheetId="0">#REF!</definedName>
    <definedName name="input365_1">#REF!</definedName>
    <definedName name="input366_1" localSheetId="0">#REF!</definedName>
    <definedName name="input366_1">#REF!</definedName>
    <definedName name="input367_1" localSheetId="0">#REF!</definedName>
    <definedName name="input367_1">#REF!</definedName>
    <definedName name="input368_1" localSheetId="0">#REF!</definedName>
    <definedName name="input368_1">#REF!</definedName>
    <definedName name="input369_1" localSheetId="0">#REF!</definedName>
    <definedName name="input369_1">#REF!</definedName>
    <definedName name="input370_1" localSheetId="0">#REF!</definedName>
    <definedName name="input370_1">#REF!</definedName>
    <definedName name="input371_1" localSheetId="0">#REF!</definedName>
    <definedName name="input371_1">#REF!</definedName>
    <definedName name="input372_1" localSheetId="0">#REF!</definedName>
    <definedName name="input372_1">#REF!</definedName>
    <definedName name="input373_1" localSheetId="0">#REF!</definedName>
    <definedName name="input373_1">#REF!</definedName>
    <definedName name="input374_1" localSheetId="0">#REF!</definedName>
    <definedName name="input374_1">#REF!</definedName>
    <definedName name="input375_1" localSheetId="0">#REF!</definedName>
    <definedName name="input375_1">#REF!</definedName>
    <definedName name="input376_1" localSheetId="0">#REF!</definedName>
    <definedName name="input376_1">#REF!</definedName>
    <definedName name="input377_1" localSheetId="0">#REF!</definedName>
    <definedName name="input377_1">#REF!</definedName>
    <definedName name="input378_1" localSheetId="0">#REF!</definedName>
    <definedName name="input378_1">#REF!</definedName>
    <definedName name="input379_1" localSheetId="0">#REF!</definedName>
    <definedName name="input379_1">#REF!</definedName>
    <definedName name="input380_1" localSheetId="0">#REF!</definedName>
    <definedName name="input380_1">#REF!</definedName>
    <definedName name="input381_1" localSheetId="0">#REF!</definedName>
    <definedName name="input381_1">#REF!</definedName>
    <definedName name="input382_1" localSheetId="0">#REF!</definedName>
    <definedName name="input382_1">#REF!</definedName>
    <definedName name="input383_1" localSheetId="0">#REF!</definedName>
    <definedName name="input383_1">#REF!</definedName>
    <definedName name="input384_1" localSheetId="0">#REF!</definedName>
    <definedName name="input384_1">#REF!</definedName>
    <definedName name="input385_1" localSheetId="0">#REF!</definedName>
    <definedName name="input385_1">#REF!</definedName>
    <definedName name="InputCode" localSheetId="0">#REF!</definedName>
    <definedName name="InputCode">#REF!</definedName>
    <definedName name="Int_Rentals_Revs">[9]Exterran!$A$8:$IV$8</definedName>
    <definedName name="interest_addback">[8]Data!$AC$25</definedName>
    <definedName name="intl">[6]Seg!$P$141</definedName>
    <definedName name="inventories">[8]Data!$A$58:$IV$58</definedName>
    <definedName name="inventories_sales">[8]Data!$A$194:$IV$194</definedName>
    <definedName name="inventories_turnover">[8]Data!$A$234:$IV$234</definedName>
    <definedName name="investments">[8]Data!$A$76:$IV$76</definedName>
    <definedName name="investments_fixed_assets">[8]Data!$A$228:$IV$228</definedName>
    <definedName name="J_Valuation" localSheetId="0">#REF!</definedName>
    <definedName name="J_Valuation">#REF!</definedName>
    <definedName name="jj" localSheetId="0" hidden="1">#REF!</definedName>
    <definedName name="jj" hidden="1">#REF!</definedName>
    <definedName name="land">[8]Data!$A$66:$IV$66</definedName>
    <definedName name="lastq">[6]IS!$BB$47</definedName>
    <definedName name="lastqy">[6]IS!$AW$47</definedName>
    <definedName name="lcd" localSheetId="0" hidden="1">#REF!</definedName>
    <definedName name="lcd" hidden="1">#REF!</definedName>
    <definedName name="Low">OFFSET([13]Cover!$AN$8,,,COUNTA([13]Cover!$AN$8:$AN$62),1)</definedName>
    <definedName name="lstyrmthc" localSheetId="0">#REF!</definedName>
    <definedName name="lstyrmthc">#REF!</definedName>
    <definedName name="lt_debt">[8]Data!$A$95:$IV$95</definedName>
    <definedName name="ltdebt">[6]BS!$BB$31</definedName>
    <definedName name="ltmax">[6]BS!$BB$54</definedName>
    <definedName name="ltmcapexdepr">[6]CF!$BB$78</definedName>
    <definedName name="ltmcapexopcf">[6]CF!$BB$77</definedName>
    <definedName name="ltmcapexpct">[6]CF!$BB$76</definedName>
    <definedName name="ltmebitda">[6]CF!$BB$68</definedName>
    <definedName name="ltmebitdagr">[6]CF!$BB$69</definedName>
    <definedName name="ltmebitdam">[6]IS!$BB$75</definedName>
    <definedName name="ltmebitdaps">[6]CF!$BB$70</definedName>
    <definedName name="ltmeps">[6]IS!$BB$76</definedName>
    <definedName name="ltmepsgr">[6]IS!$BB$77</definedName>
    <definedName name="ltmfax">[6]BS!$BB$55</definedName>
    <definedName name="ltmfrcf">[6]CF!$BB$80</definedName>
    <definedName name="ltmfrcfgr">[6]CF!$BB$82</definedName>
    <definedName name="ltmfrcfps">[6]CF!$BB$81</definedName>
    <definedName name="ltmgm">[6]IS!$BB$72</definedName>
    <definedName name="ltminvx">[6]BS!$BB$52</definedName>
    <definedName name="ltmom">[6]IS!$BB$73</definedName>
    <definedName name="ltmomch">[6]IS!$BB$74</definedName>
    <definedName name="ltmrev">[6]IS!$BB$70</definedName>
    <definedName name="ltmrevgr">[6]IS!$BB$71</definedName>
    <definedName name="ltmrndpct">[6]IS!$BB$81</definedName>
    <definedName name="ltmroa">[6]BS!$BB$53</definedName>
    <definedName name="ltmroe">[6]BS!$BB$57</definedName>
    <definedName name="ltmspe">[6]IS!$AY$62</definedName>
    <definedName name="ltmspegr">[6]IS!$AY$63</definedName>
    <definedName name="ltmspsqft">[6]IS!$AY$67</definedName>
    <definedName name="ltmspsqftgr">[6]IS!$AY$68</definedName>
    <definedName name="ltmwcx">[6]BS!$BB$56</definedName>
    <definedName name="Mexico1" localSheetId="0">#REF!</definedName>
    <definedName name="Mexico1">#REF!</definedName>
    <definedName name="Mexico2" localSheetId="0">#REF!</definedName>
    <definedName name="Mexico2">#REF!</definedName>
    <definedName name="mgmtown">[6]IS!$AY$64</definedName>
    <definedName name="mkt_secs">[8]Data!$A$55:$IV$55</definedName>
    <definedName name="mktcap">'[6]New Template'!$R$49</definedName>
    <definedName name="mn_salt" localSheetId="0">#REF!</definedName>
    <definedName name="mn_salt">#REF!</definedName>
    <definedName name="Model">[17]IS!$A$1:$BP$144</definedName>
    <definedName name="molx_premium">[18]prices!$G$7:$G$737</definedName>
    <definedName name="MonitorCol">1</definedName>
    <definedName name="MonitorRow">1</definedName>
    <definedName name="Name">[19]IS!$A$1:$BO$144</definedName>
    <definedName name="nd_into_cash">[8]Data!$A$153:$IV$153</definedName>
    <definedName name="nd_into_std">[8]Data!$A$154:$IV$154</definedName>
    <definedName name="net_debt">[8]Data!$A$103:$IV$103</definedName>
    <definedName name="net_debt_equity">[8]Data!$A$216:$IV$216</definedName>
    <definedName name="net_profit">[8]Data!$A$43:$IV$43</definedName>
    <definedName name="net_profit_after_conv">[8]Data!$A$45:$IV$45</definedName>
    <definedName name="net_trade_cycle">[8]Data!$A$237:$IV$237</definedName>
    <definedName name="net00">[6]IS!$BI$39</definedName>
    <definedName name="nextq">[6]IS!$BC$47</definedName>
    <definedName name="nextqy">[6]IS!$AX$47</definedName>
    <definedName name="NI">[9]Exterran!$A$49:$IV$49</definedName>
    <definedName name="nowc" localSheetId="0">#REF!</definedName>
    <definedName name="nowc">#REF!</definedName>
    <definedName name="NOWSELLDAYS" localSheetId="0">#REF!</definedName>
    <definedName name="NOWSELLDAYS">#REF!</definedName>
    <definedName name="NP_growth">[8]Data!$A$248:$IV$248</definedName>
    <definedName name="OCA">[8]Data!$A$62:$IV$62</definedName>
    <definedName name="OCL">[8]Data!$A$91:$IV$91</definedName>
    <definedName name="OFA">[8]Data!$A$77:$IV$77</definedName>
    <definedName name="op_assets">[8]Data!$A$207:$IV$207</definedName>
    <definedName name="OP_growth">[8]Data!$A$247:$IV$247</definedName>
    <definedName name="op_margin">[8]Data!$A$203:$IV$203</definedName>
    <definedName name="Op_NI">[9]Exterran!$A$46:$IV$46</definedName>
    <definedName name="op_profit">[8]Data!$A$39:$IV$39</definedName>
    <definedName name="opcagr">[6]IS!$AY$78</definedName>
    <definedName name="opcfnetinc">[6]CF!$BB$79</definedName>
    <definedName name="opm00">[6]IS!$BI$21</definedName>
    <definedName name="other">[8]Data!$A$121:$IV$121</definedName>
    <definedName name="other_assets">[8]Data!$A$81:$IV$81</definedName>
    <definedName name="other_ltl_minorities">[8]Data!$A$97:$IV$97</definedName>
    <definedName name="Other1" localSheetId="0">#REF!</definedName>
    <definedName name="Other1">#REF!</definedName>
    <definedName name="Page1" localSheetId="0">#REF!</definedName>
    <definedName name="Page1">#REF!</definedName>
    <definedName name="Page12" localSheetId="0">#REF!</definedName>
    <definedName name="Page12">#REF!</definedName>
    <definedName name="Page2" localSheetId="0">#REF!</definedName>
    <definedName name="Page2">#REF!</definedName>
    <definedName name="payables">[8]Data!$A$89:$IV$89</definedName>
    <definedName name="payables_sales">[8]Data!$A$196:$IV$196</definedName>
    <definedName name="payables_turnover">[8]Data!$A$236:$IV$236</definedName>
    <definedName name="PLUSTRK1" localSheetId="0">#REF!</definedName>
    <definedName name="PLUSTRK1">#REF!</definedName>
    <definedName name="PopupIndex225_18" localSheetId="0">#REF!</definedName>
    <definedName name="PopupIndex225_18">#REF!</definedName>
    <definedName name="price">'[6]New Template'!$H$6</definedName>
    <definedName name="price_date">[18]prices!$B$7:$B$737</definedName>
    <definedName name="PriceDate" localSheetId="0">#REF!</definedName>
    <definedName name="PriceDate">#REF!</definedName>
    <definedName name="_xlnm.Print_Area" localSheetId="0">Appendix!$B$2:$X$86</definedName>
    <definedName name="_xlnm.Print_Area">#REF!</definedName>
    <definedName name="_xlnm.Print_Titles" localSheetId="0">Appendix!$4:$8</definedName>
    <definedName name="_xlnm.Print_Titles">#REF!</definedName>
    <definedName name="print1">[20]Model!$B$4:$Z$101</definedName>
    <definedName name="print2">[20]Model!$B$104:$Z$168</definedName>
    <definedName name="print4">[20]Model!$B$171:$Z$222</definedName>
    <definedName name="print5">[20]Model!$B$225:$Z$277</definedName>
    <definedName name="print6">[20]Model!$B$280:$Z$365</definedName>
    <definedName name="print7">[20]Model!$B$368:$Z$420</definedName>
    <definedName name="print8">[20]Summary!$B$2:$X$50</definedName>
    <definedName name="provisions">[8]Data!$A$115:$IV$115</definedName>
    <definedName name="PS_investments">[8]Data!$A$129:$IV$129</definedName>
    <definedName name="publication_name">[8]Data!$AC$9</definedName>
    <definedName name="quick_ratio">[8]Data!$A$232:$IV$232</definedName>
    <definedName name="rating">'[6]New Template'!$B$6</definedName>
    <definedName name="rec_profit">[8]Data!$A$41:$IV$41</definedName>
    <definedName name="receivables">[8]Data!$A$60:$IV$60</definedName>
    <definedName name="receivables_sales">[8]Data!$A$195:$IV$195</definedName>
    <definedName name="receivables_turnover">[8]Data!$A$235:$IV$235</definedName>
    <definedName name="recommendation">[8]Data!$AC$15</definedName>
    <definedName name="rel_perf">[8]Data!$A$184:$IV$184</definedName>
    <definedName name="Rental_Revs">[9]Exterran!$A$10:$IV$10</definedName>
    <definedName name="report_title">[8]Data!$AC$11</definedName>
    <definedName name="ROE">[8]Data!$A$206:$IV$206</definedName>
    <definedName name="sales">[8]Data!$A$33:$IV$33</definedName>
    <definedName name="sales_assets">[8]Data!$A$204:$IV$204</definedName>
    <definedName name="sales_growth">[8]Data!$A$246:$IV$246</definedName>
    <definedName name="sales_payables">[8]Data!$A$223:$IV$223</definedName>
    <definedName name="sales_receivables">[8]Data!$A$222:$IV$222</definedName>
    <definedName name="sales_TFA">[8]Data!$A$220:$IV$220</definedName>
    <definedName name="sales00">[6]IS!$BI$7</definedName>
    <definedName name="sales96">[6]IS!$AO$7</definedName>
    <definedName name="sales97">[6]IS!$AT$7</definedName>
    <definedName name="sales98">[6]IS!$AY$7</definedName>
    <definedName name="sales99">[6]IS!$BD$7</definedName>
    <definedName name="sdf">[21]GENERIC!$G$10</definedName>
    <definedName name="SGA">[9]Exterran!$A$32:$IV$32</definedName>
    <definedName name="sga_sales">[8]Data!$A$200:$IV$200</definedName>
    <definedName name="share_price">[8]Data!$AC$17</definedName>
    <definedName name="share_price_date">[8]Data!$AC$18</definedName>
    <definedName name="shares">[6]IS!$BB$46</definedName>
    <definedName name="shares_out">[8]Data!$A$20:$IV$20</definedName>
    <definedName name="shares_out_diluted">[8]Data!$AC$22</definedName>
    <definedName name="shares_out_latest">[8]Data!$AC$21</definedName>
    <definedName name="st_debt">[8]Data!$A$87:$IV$87</definedName>
    <definedName name="system_incomestatement">[6]IS!$A$1:$BI$158</definedName>
    <definedName name="Table1E">'[22]Output 1'!$B$2:$S$71</definedName>
    <definedName name="Table1J">'[22]Output 1'!$V$2:$AJ$71</definedName>
    <definedName name="Table2E" localSheetId="0">#REF!</definedName>
    <definedName name="Table2E">#REF!</definedName>
    <definedName name="Table2J" localSheetId="0">#REF!</definedName>
    <definedName name="Table2J">#REF!</definedName>
    <definedName name="Table3E" localSheetId="0">#REF!</definedName>
    <definedName name="Table3E">#REF!</definedName>
    <definedName name="Table3J" localSheetId="0">#REF!</definedName>
    <definedName name="Table3J">#REF!</definedName>
    <definedName name="Table4.1aE">'[16]Monthly Output'!$B$8:$N$72</definedName>
    <definedName name="Table4.1aJ">'[16]Monthly Output'!$P$8:$AB$72</definedName>
    <definedName name="Table4.1bE">'[16]Monthly Output'!$B$74:$N$116</definedName>
    <definedName name="Table4.1bJ">'[16]Monthly Output'!$P$74:$AB$116</definedName>
    <definedName name="Table4.1J" localSheetId="0">#REF!</definedName>
    <definedName name="Table4.1J">#REF!</definedName>
    <definedName name="Table4.2aE">'[16]Monthly Output'!$B$118:$N$171</definedName>
    <definedName name="Table4.2aJ">'[16]Monthly Output'!$P$118:$AB$171</definedName>
    <definedName name="Table4.2bE">'[16]Monthly Output'!$B$173:$N$254</definedName>
    <definedName name="Table4.2bJ">'[16]Monthly Output'!$P$173:$AB$254</definedName>
    <definedName name="Table4.2cE">'[16]Monthly Output'!$B$256:$N$350</definedName>
    <definedName name="Table4.2cJ">'[16]Monthly Output'!$P$256:$AB$350</definedName>
    <definedName name="Table4.3aE">'[16]Monthly Output'!$B$352:$N$436</definedName>
    <definedName name="Table4.3aJ">'[16]Monthly Output'!$P$352:$AB$436</definedName>
    <definedName name="Table4.3bE">'[16]Monthly Output'!$B$438:$N$511</definedName>
    <definedName name="Table4.3bJ">'[16]Monthly Output'!$P$438:$AB$511</definedName>
    <definedName name="Table4.3cE">'[16]Monthly Output'!$B$513:$N$550</definedName>
    <definedName name="Table4.3cJ">'[16]Monthly Output'!$P$513:$AB$550</definedName>
    <definedName name="Table4.4E">'[16]Monthly Output'!$B$552:$N$593</definedName>
    <definedName name="Table4.4J">'[16]Monthly Output'!$P$552:$AB$593</definedName>
    <definedName name="Table4.5E">'[16]Monthly Output'!$B$595:$N$692</definedName>
    <definedName name="Table4.5J">'[16]Monthly Output'!$P$595:$AB$692</definedName>
    <definedName name="Table5.1E">'[12]Output for Monthly'!$B$5:$W$39</definedName>
    <definedName name="Table5.1J">'[12]Output for Monthly'!$AF$5:$BA$39</definedName>
    <definedName name="Table5.2E">'[12]Output for Monthly'!$B$49:$W$86</definedName>
    <definedName name="Table5.2J">'[12]Output for Monthly'!$AF$49:$BA$86</definedName>
    <definedName name="Table7.1aE">'[23]Car Output'!$B$7:$M$57</definedName>
    <definedName name="Table7.1aJ">'[23]Car Output'!$O$7:$AB$57</definedName>
    <definedName name="Table7.1bE">'[23]Car Output'!$B$59:$M$102</definedName>
    <definedName name="Table7.1bJ">'[23]Car Output'!$O$59:$AB$102</definedName>
    <definedName name="Table7.1cE">'[23]Car Output'!$B$104:$M$161</definedName>
    <definedName name="Table7.1cJ">'[23]Car Output'!$O$104:$AB$161</definedName>
    <definedName name="Table7.1dE">'[23]Car Output'!$B$163:$M$200</definedName>
    <definedName name="Table7.1dJ">'[23]Car Output'!$O$163:$AB$211</definedName>
    <definedName name="Table7.1eE">'[23]Car Output'!$B$202:$M$238</definedName>
    <definedName name="Table7.1eJ">'[23]Car Output'!$O$213:$AB$238</definedName>
    <definedName name="Table7.1HeadingE">'[23]Car Output'!$B$4:$M$6</definedName>
    <definedName name="Table7.1HeadingJ">'[23]Car Output'!$O$4:$AB$6</definedName>
    <definedName name="Table7.2aE">'[24]Truck Output'!$B$7:$M$81</definedName>
    <definedName name="Table7.2aJ">'[24]Truck Output'!$O$7:$AB$81</definedName>
    <definedName name="Table7.2bE">'[24]Truck Output'!$B$83:$M$164</definedName>
    <definedName name="Table7.2bJ">'[24]Truck Output'!$O$83:$AB$164</definedName>
    <definedName name="Table7.2HeadingE">'[24]Truck Output'!$B$4:$M$6</definedName>
    <definedName name="Table7.2HeadingJ">'[24]Truck Output'!$O$3:$AB$6</definedName>
    <definedName name="Table7HeadingJ">'[23]Car Output'!$O$4:$AB$6</definedName>
    <definedName name="Table8.1E">'[25]Monthly Output'!$B$6:$J$73</definedName>
    <definedName name="Table8.1J">'[25]Monthly Output'!$L$6:$U$98</definedName>
    <definedName name="Table8.2E">'[25]Monthly Output'!$B$75:$J$140</definedName>
    <definedName name="Table8.2J">'[25]Monthly Output'!$L$100:$U$177</definedName>
    <definedName name="Table8.3E">'[25]Monthly Output'!$B$143:$J$177</definedName>
    <definedName name="Table8HeadingE">'[25]Monthly Output'!$B$3:$J$5</definedName>
    <definedName name="Table8HeadingJ">'[25]Monthly Output'!$L$3:$U$5</definedName>
    <definedName name="TAP_E" localSheetId="0">[15]TAP!#REF!</definedName>
    <definedName name="TAP_E">[15]TAP!#REF!</definedName>
    <definedName name="TAP_J" localSheetId="0">[15]TAP!#REF!</definedName>
    <definedName name="TAP_J">[15]TAP!#REF!</definedName>
    <definedName name="targmult">'[6]New Template'!$F$60</definedName>
    <definedName name="tax00">[6]IS!$BI$31</definedName>
    <definedName name="Template.WIRE">"DBACCESS"</definedName>
    <definedName name="Template.WIRE.DBAccess.CalcMode">"Async"</definedName>
    <definedName name="term_end">[8]Data!$A$2:$IV$2</definedName>
    <definedName name="TFA">[8]Data!$A$73:$IV$73</definedName>
    <definedName name="TFA_fixed_assets">[8]Data!$A$226:$IV$226</definedName>
    <definedName name="Total_assets">[9]Exterran!$A$119:$IV$119</definedName>
    <definedName name="total_hp">'[9]MLP &amp; DCF'!$A$19:$IV$19</definedName>
    <definedName name="total_l_and_e">[8]Data!$A$101:$IV$101</definedName>
    <definedName name="Total_liabilities">[9]Exterran!$A$130:$IV$130</definedName>
    <definedName name="Total_Revs">[9]Exterran!$A$13:$IV$13</definedName>
    <definedName name="Total_Work_HP">[9]Exterran!$A$200:$IV$200</definedName>
    <definedName name="totala">[6]BS!$BB$21</definedName>
    <definedName name="totall">[6]BS!$BB$39</definedName>
    <definedName name="trc_XLS_DATASHEET_ProtectDate">37291.7493865741</definedName>
    <definedName name="unit">[8]Data!$R$186</definedName>
    <definedName name="Val_Code" localSheetId="0">#REF!</definedName>
    <definedName name="Val_Code">#REF!</definedName>
    <definedName name="valu" hidden="1">{#N/A,#N/A,FALSE,"Const";#N/A,#N/A,FALSE,"P&amp;L";#N/A,#N/A,FALSE,"Sale"}</definedName>
    <definedName name="Version.WIRE">1</definedName>
    <definedName name="Volume">OFFSET([13]Cover!$AP$8,,,COUNTA([13]Cover!$AP$8:$AP$62),1)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no.1." hidden="1">{#N/A,#N/A,FALSE,"Const";#N/A,#N/A,FALSE,"P&amp;L";#N/A,#N/A,FALSE,"Sale"}</definedName>
    <definedName name="XX" localSheetId="0">#REF!</definedName>
    <definedName name="XX">#REF!</definedName>
    <definedName name="xxExport" localSheetId="0">#REF!</definedName>
    <definedName name="xxExport">#REF!</definedName>
    <definedName name="xxForecast" localSheetId="0">#REF!</definedName>
    <definedName name="xxForecast">#REF!</definedName>
    <definedName name="XXX" localSheetId="0">#REF!</definedName>
    <definedName name="XXX">#REF!</definedName>
    <definedName name="XXXXX" localSheetId="0">#REF!</definedName>
    <definedName name="XXXXX">#REF!</definedName>
    <definedName name="years_results">[8]Data!$B$2</definedName>
    <definedName name="YH0">[8]Data!$R$1:$R$65536</definedName>
    <definedName name="Zero" localSheetId="0">#REF!</definedName>
    <definedName name="Ze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8" i="36" l="1"/>
  <c r="P5" i="36"/>
  <c r="W8" i="36" l="1"/>
  <c r="W7" i="36"/>
  <c r="X5" i="36"/>
  <c r="V8" i="36"/>
  <c r="V7" i="36"/>
  <c r="T7" i="36"/>
  <c r="U7" i="36"/>
  <c r="U8" i="36"/>
  <c r="S7" i="36" l="1"/>
  <c r="T8" i="36"/>
  <c r="S8" i="36"/>
  <c r="X4" i="36" l="1"/>
  <c r="G5" i="36"/>
  <c r="O5" i="36"/>
  <c r="O6" i="36"/>
  <c r="X6" i="36"/>
  <c r="G7" i="36"/>
  <c r="H7" i="36"/>
  <c r="I7" i="36"/>
  <c r="J7" i="36"/>
  <c r="K7" i="36"/>
  <c r="L7" i="36"/>
  <c r="M7" i="36"/>
  <c r="N7" i="36"/>
  <c r="O7" i="36"/>
  <c r="P7" i="36"/>
  <c r="Q7" i="36"/>
  <c r="R7" i="36"/>
  <c r="X7" i="36"/>
  <c r="G8" i="36"/>
  <c r="H8" i="36"/>
  <c r="I8" i="36"/>
  <c r="J8" i="36"/>
  <c r="K8" i="36"/>
  <c r="L8" i="36"/>
  <c r="M8" i="36"/>
  <c r="N8" i="36"/>
  <c r="O8" i="36"/>
  <c r="P8" i="36"/>
  <c r="Q8" i="36"/>
  <c r="R8" i="36"/>
  <c r="B9" i="36"/>
  <c r="C10" i="36"/>
  <c r="C11" i="36"/>
  <c r="C12" i="36"/>
  <c r="C13" i="36"/>
  <c r="C14" i="36"/>
  <c r="C15" i="36"/>
  <c r="C16" i="36"/>
  <c r="C17" i="36"/>
  <c r="B18" i="36"/>
  <c r="C19" i="36"/>
  <c r="C20" i="36"/>
  <c r="C21" i="36"/>
  <c r="C22" i="36"/>
  <c r="B23" i="36"/>
  <c r="C24" i="36"/>
  <c r="C25" i="36"/>
  <c r="C26" i="36"/>
  <c r="C27" i="36"/>
  <c r="B28" i="36"/>
  <c r="E29" i="36"/>
  <c r="F30" i="36"/>
  <c r="F31" i="36"/>
  <c r="F32" i="36"/>
  <c r="F33" i="36"/>
  <c r="F34" i="36"/>
  <c r="F35" i="36"/>
  <c r="E36" i="36"/>
  <c r="E37" i="36"/>
  <c r="E38" i="36"/>
  <c r="E39" i="36"/>
  <c r="F40" i="36"/>
  <c r="F41" i="36"/>
  <c r="H41" i="36"/>
  <c r="J41" i="36"/>
  <c r="L41" i="36"/>
  <c r="M41" i="36"/>
  <c r="F42" i="36"/>
  <c r="F43" i="36"/>
  <c r="H43" i="36"/>
  <c r="J43" i="36"/>
  <c r="L43" i="36"/>
  <c r="M43" i="36"/>
  <c r="E44" i="36"/>
  <c r="E45" i="36"/>
  <c r="D46" i="36"/>
  <c r="D47" i="36"/>
  <c r="C48" i="36"/>
  <c r="B49" i="36"/>
  <c r="E50" i="36"/>
  <c r="J50" i="36"/>
  <c r="E51" i="36"/>
  <c r="J51" i="36"/>
  <c r="E52" i="36"/>
  <c r="J52" i="36"/>
  <c r="E53" i="36"/>
  <c r="J53" i="36"/>
  <c r="D54" i="36"/>
  <c r="J54" i="36"/>
  <c r="D55" i="36"/>
  <c r="J55" i="36"/>
  <c r="C56" i="36"/>
  <c r="J56" i="36"/>
  <c r="B57" i="36"/>
  <c r="D58" i="36"/>
  <c r="D59" i="36"/>
  <c r="D60" i="36"/>
  <c r="D61" i="36"/>
  <c r="D62" i="36"/>
  <c r="C63" i="36"/>
  <c r="D64" i="36"/>
  <c r="J64" i="36"/>
  <c r="D65" i="36"/>
  <c r="J65" i="36"/>
  <c r="D66" i="36"/>
  <c r="D67" i="36"/>
  <c r="D68" i="36"/>
  <c r="D69" i="36"/>
  <c r="G69" i="36"/>
  <c r="H69" i="36"/>
  <c r="C70" i="36"/>
  <c r="C71" i="36"/>
  <c r="B72" i="36"/>
  <c r="D73" i="36"/>
  <c r="D74" i="36"/>
  <c r="H74" i="36"/>
  <c r="D75" i="36"/>
  <c r="H75" i="36"/>
  <c r="D76" i="36"/>
  <c r="H76" i="36"/>
  <c r="D77" i="36"/>
  <c r="H77" i="36"/>
  <c r="C78" i="36"/>
  <c r="H78" i="36"/>
  <c r="D79" i="36"/>
  <c r="H79" i="36"/>
  <c r="D80" i="36"/>
  <c r="H80" i="36"/>
  <c r="D81" i="36"/>
  <c r="H81" i="36"/>
  <c r="D82" i="36"/>
  <c r="H82" i="36"/>
  <c r="D83" i="36"/>
  <c r="H83" i="36"/>
  <c r="D84" i="36"/>
  <c r="C85" i="36"/>
  <c r="H85" i="36"/>
  <c r="C86" i="36"/>
  <c r="H86" i="36"/>
</calcChain>
</file>

<file path=xl/sharedStrings.xml><?xml version="1.0" encoding="utf-8"?>
<sst xmlns="http://schemas.openxmlformats.org/spreadsheetml/2006/main" count="170" uniqueCount="120">
  <si>
    <t>Total</t>
    <phoneticPr fontId="2"/>
  </si>
  <si>
    <t>USD</t>
    <phoneticPr fontId="2"/>
  </si>
  <si>
    <t>EUR</t>
    <phoneticPr fontId="2"/>
  </si>
  <si>
    <t>THB</t>
    <phoneticPr fontId="2"/>
  </si>
  <si>
    <t>CNY</t>
    <phoneticPr fontId="2"/>
  </si>
  <si>
    <t>VW &amp; Audi</t>
  </si>
  <si>
    <t>合計</t>
    <rPh sb="0" eb="2">
      <t>ゴウケイ</t>
    </rPh>
    <phoneticPr fontId="2"/>
  </si>
  <si>
    <t>日本語</t>
    <rPh sb="0" eb="3">
      <t>ニホンゴ</t>
    </rPh>
    <phoneticPr fontId="2"/>
  </si>
  <si>
    <t>英語</t>
    <rPh sb="0" eb="2">
      <t>エイゴ</t>
    </rPh>
    <phoneticPr fontId="2"/>
  </si>
  <si>
    <t>売上収益</t>
    <rPh sb="0" eb="2">
      <t>ウリアゲ</t>
    </rPh>
    <rPh sb="2" eb="4">
      <t>シュウエキ</t>
    </rPh>
    <phoneticPr fontId="2"/>
  </si>
  <si>
    <t>営業利益</t>
    <rPh sb="0" eb="2">
      <t>エイギョウ</t>
    </rPh>
    <rPh sb="2" eb="4">
      <t>リエキ</t>
    </rPh>
    <phoneticPr fontId="2"/>
  </si>
  <si>
    <t>税引前利益</t>
    <rPh sb="0" eb="2">
      <t>ゼイビ</t>
    </rPh>
    <rPh sb="2" eb="3">
      <t>マエ</t>
    </rPh>
    <rPh sb="3" eb="5">
      <t>リエキ</t>
    </rPh>
    <phoneticPr fontId="2"/>
  </si>
  <si>
    <t>設備投資</t>
    <rPh sb="0" eb="2">
      <t>セツビ</t>
    </rPh>
    <rPh sb="2" eb="4">
      <t>トウシ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</si>
  <si>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</si>
  <si>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研究開発費</t>
    <rPh sb="0" eb="2">
      <t>ケンキュウ</t>
    </rPh>
    <rPh sb="2" eb="4">
      <t>カイハツ</t>
    </rPh>
    <rPh sb="4" eb="5">
      <t>ヒ</t>
    </rPh>
    <phoneticPr fontId="2"/>
  </si>
  <si>
    <t>2.為替レート</t>
    <rPh sb="2" eb="4">
      <t>カワセ</t>
    </rPh>
    <phoneticPr fontId="2"/>
  </si>
  <si>
    <t>スズキ</t>
    <phoneticPr fontId="2"/>
  </si>
  <si>
    <t>日産</t>
    <phoneticPr fontId="2"/>
  </si>
  <si>
    <t>ホンダ</t>
    <phoneticPr fontId="2"/>
  </si>
  <si>
    <t>三菱</t>
    <phoneticPr fontId="2"/>
  </si>
  <si>
    <t>国内他社</t>
    <rPh sb="0" eb="2">
      <t>コクナイ</t>
    </rPh>
    <rPh sb="2" eb="4">
      <t>タシャ</t>
    </rPh>
    <phoneticPr fontId="2"/>
  </si>
  <si>
    <t>長安汽車</t>
    <phoneticPr fontId="2"/>
  </si>
  <si>
    <t>第一汽車</t>
    <rPh sb="0" eb="2">
      <t>ダイイチ</t>
    </rPh>
    <rPh sb="2" eb="4">
      <t>キシャ</t>
    </rPh>
    <phoneticPr fontId="2"/>
  </si>
  <si>
    <t>中国民族系</t>
    <rPh sb="0" eb="2">
      <t>チュウゴク</t>
    </rPh>
    <rPh sb="2" eb="4">
      <t>ミンゾク</t>
    </rPh>
    <rPh sb="4" eb="5">
      <t>ケイ</t>
    </rPh>
    <phoneticPr fontId="2"/>
  </si>
  <si>
    <t>その他</t>
    <phoneticPr fontId="2"/>
  </si>
  <si>
    <t>日本</t>
    <rPh sb="0" eb="2">
      <t>ニホン</t>
    </rPh>
    <phoneticPr fontId="2"/>
  </si>
  <si>
    <t>北米</t>
    <rPh sb="0" eb="2">
      <t>ホクベイ</t>
    </rPh>
    <phoneticPr fontId="2"/>
  </si>
  <si>
    <t>欧州</t>
    <rPh sb="0" eb="2">
      <t>オウシュウ</t>
    </rPh>
    <phoneticPr fontId="2"/>
  </si>
  <si>
    <t>中国</t>
    <rPh sb="0" eb="2">
      <t>チュウゴク</t>
    </rPh>
    <phoneticPr fontId="2"/>
  </si>
  <si>
    <t>売上収益合計</t>
    <rPh sb="0" eb="2">
      <t>ウリアゲ</t>
    </rPh>
    <rPh sb="2" eb="4">
      <t>シュウエキ</t>
    </rPh>
    <rPh sb="4" eb="6">
      <t>ゴウケイ</t>
    </rPh>
    <phoneticPr fontId="2"/>
  </si>
  <si>
    <t>営業利益合計</t>
    <rPh sb="0" eb="2">
      <t>エイギョウ</t>
    </rPh>
    <rPh sb="2" eb="4">
      <t>リエキ</t>
    </rPh>
    <rPh sb="4" eb="6">
      <t>ゴウケイ</t>
    </rPh>
    <phoneticPr fontId="2"/>
  </si>
  <si>
    <t>Revenue</t>
    <phoneticPr fontId="2"/>
  </si>
  <si>
    <t>CAPEX</t>
    <phoneticPr fontId="2"/>
  </si>
  <si>
    <t>Depreciation</t>
    <phoneticPr fontId="2"/>
  </si>
  <si>
    <t>R&amp;D</t>
    <phoneticPr fontId="2"/>
  </si>
  <si>
    <t>Suzuki</t>
    <phoneticPr fontId="2"/>
  </si>
  <si>
    <t>Nissan</t>
    <phoneticPr fontId="2"/>
  </si>
  <si>
    <t>Honda</t>
    <phoneticPr fontId="2"/>
  </si>
  <si>
    <t>Mitsubishi</t>
    <phoneticPr fontId="2"/>
  </si>
  <si>
    <t>Domestic OEMs Total</t>
    <phoneticPr fontId="2"/>
  </si>
  <si>
    <t xml:space="preserve">Changan Automobile </t>
    <phoneticPr fontId="2"/>
  </si>
  <si>
    <t>Chinese OEMs Total</t>
    <phoneticPr fontId="2"/>
  </si>
  <si>
    <t>Other</t>
    <phoneticPr fontId="2"/>
  </si>
  <si>
    <t>Japan</t>
    <phoneticPr fontId="2"/>
  </si>
  <si>
    <t>North America</t>
    <phoneticPr fontId="2"/>
  </si>
  <si>
    <t>Europe</t>
    <phoneticPr fontId="2"/>
  </si>
  <si>
    <t>China</t>
    <phoneticPr fontId="2"/>
  </si>
  <si>
    <t>Revenue Total</t>
    <phoneticPr fontId="2"/>
  </si>
  <si>
    <t>Operating Profit Total</t>
    <phoneticPr fontId="2"/>
  </si>
  <si>
    <t>FAW Group</t>
    <phoneticPr fontId="2"/>
  </si>
  <si>
    <t>-</t>
    <phoneticPr fontId="2"/>
  </si>
  <si>
    <t>消去</t>
    <rPh sb="0" eb="2">
      <t>ショウキョ</t>
    </rPh>
    <phoneticPr fontId="2"/>
  </si>
  <si>
    <t>Elimination</t>
    <phoneticPr fontId="2"/>
  </si>
  <si>
    <t>営業利益計(品質除く)</t>
  </si>
  <si>
    <t>Operating Profit(exclude Quality Cost)</t>
  </si>
  <si>
    <t>Toyota Group</t>
    <phoneticPr fontId="2"/>
  </si>
  <si>
    <t>Energy Solutions and others</t>
    <phoneticPr fontId="2"/>
  </si>
  <si>
    <t>アジア他</t>
    <rPh sb="3" eb="4">
      <t>タ</t>
    </rPh>
    <phoneticPr fontId="2"/>
  </si>
  <si>
    <t>Asia Other</t>
  </si>
  <si>
    <t>Asia Other</t>
    <phoneticPr fontId="2"/>
  </si>
  <si>
    <t>Operating Profit</t>
    <phoneticPr fontId="2"/>
  </si>
  <si>
    <t>Profit before Income Taxes</t>
    <phoneticPr fontId="2"/>
  </si>
  <si>
    <t>米国ドル</t>
    <rPh sb="0" eb="2">
      <t>ベイコク</t>
    </rPh>
    <phoneticPr fontId="2"/>
  </si>
  <si>
    <t>タイバーツ</t>
    <phoneticPr fontId="2"/>
  </si>
  <si>
    <t>中国元</t>
    <rPh sb="0" eb="3">
      <t>チュウゴクゲン</t>
    </rPh>
    <phoneticPr fontId="2"/>
  </si>
  <si>
    <t>ユーロ</t>
    <phoneticPr fontId="2"/>
  </si>
  <si>
    <t>自動車部品計</t>
    <rPh sb="0" eb="3">
      <t>ジドウシャ</t>
    </rPh>
    <rPh sb="3" eb="5">
      <t>ブヒン</t>
    </rPh>
    <phoneticPr fontId="2"/>
  </si>
  <si>
    <t>Mobility total</t>
    <phoneticPr fontId="2"/>
  </si>
  <si>
    <t>パワートレイン関連</t>
    <rPh sb="7" eb="9">
      <t>カンレン</t>
    </rPh>
    <phoneticPr fontId="4"/>
  </si>
  <si>
    <t>走行安全関連</t>
    <rPh sb="0" eb="6">
      <t>ソウコウアンゼンカンレン</t>
    </rPh>
    <phoneticPr fontId="2"/>
  </si>
  <si>
    <t>車体関連</t>
    <rPh sb="0" eb="4">
      <t>シャタイカンレン</t>
    </rPh>
    <phoneticPr fontId="2"/>
  </si>
  <si>
    <t>CSS関連他</t>
    <rPh sb="3" eb="5">
      <t>カンレン</t>
    </rPh>
    <rPh sb="5" eb="6">
      <t>ホカ</t>
    </rPh>
    <phoneticPr fontId="2"/>
  </si>
  <si>
    <t>Powertrain</t>
    <phoneticPr fontId="4"/>
  </si>
  <si>
    <t>Body</t>
    <phoneticPr fontId="2"/>
  </si>
  <si>
    <t>USD(1円あたり)</t>
    <phoneticPr fontId="2"/>
  </si>
  <si>
    <t>USD(per 1 JPY)</t>
    <phoneticPr fontId="2"/>
  </si>
  <si>
    <t>EUR(1円あたり)</t>
    <phoneticPr fontId="2"/>
  </si>
  <si>
    <t>EUR(per 1 JPY)</t>
    <phoneticPr fontId="2"/>
  </si>
  <si>
    <t>CNY(0.1円あたり)</t>
    <phoneticPr fontId="2"/>
  </si>
  <si>
    <t>CNY(per 0.1 JPY)</t>
    <phoneticPr fontId="2"/>
  </si>
  <si>
    <t>THB(0.1円あたり)</t>
    <phoneticPr fontId="2"/>
  </si>
  <si>
    <t>THB(per 0.1 JPY)</t>
    <phoneticPr fontId="2"/>
  </si>
  <si>
    <t>4.得意先別売上収益</t>
    <rPh sb="2" eb="5">
      <t>トクイサキ</t>
    </rPh>
    <rPh sb="5" eb="6">
      <t>ベツ</t>
    </rPh>
    <rPh sb="6" eb="8">
      <t>ウリアゲ</t>
    </rPh>
    <rPh sb="8" eb="10">
      <t>シュウエキ</t>
    </rPh>
    <phoneticPr fontId="2"/>
  </si>
  <si>
    <t>アジア他</t>
    <rPh sb="3" eb="4">
      <t>ホカ</t>
    </rPh>
    <phoneticPr fontId="2"/>
  </si>
  <si>
    <t>(単位：百万円)</t>
    <rPh sb="1" eb="3">
      <t>タンイ</t>
    </rPh>
    <phoneticPr fontId="2"/>
  </si>
  <si>
    <t>1.連結業績サマリー</t>
    <rPh sb="2" eb="4">
      <t>レンケツ</t>
    </rPh>
    <rPh sb="4" eb="6">
      <t>ギョウセキ</t>
    </rPh>
    <phoneticPr fontId="2"/>
  </si>
  <si>
    <t>Other US &amp; European OEMs</t>
    <phoneticPr fontId="4"/>
  </si>
  <si>
    <t>その他欧米OEM</t>
    <rPh sb="2" eb="3">
      <t>タ</t>
    </rPh>
    <rPh sb="3" eb="5">
      <t>オウベイ</t>
    </rPh>
    <phoneticPr fontId="4"/>
  </si>
  <si>
    <t>エナジーソリューション他</t>
    <rPh sb="11" eb="12">
      <t>ホカ</t>
    </rPh>
    <phoneticPr fontId="2"/>
  </si>
  <si>
    <t>4.Revenue by Customer</t>
    <phoneticPr fontId="2"/>
  </si>
  <si>
    <t>1.Consolidated Financial Summary</t>
    <phoneticPr fontId="2"/>
  </si>
  <si>
    <t>3.為替感応度（営業利益）</t>
    <rPh sb="2" eb="4">
      <t>カワセ</t>
    </rPh>
    <rPh sb="4" eb="7">
      <t>カンノウド</t>
    </rPh>
    <rPh sb="8" eb="12">
      <t>エイギョウリエキ</t>
    </rPh>
    <phoneticPr fontId="2"/>
  </si>
  <si>
    <t>(Unit： Millions of JPY)</t>
    <phoneticPr fontId="2"/>
  </si>
  <si>
    <t>3.Foreign Exchange Sensitivity（Operating Income）</t>
    <phoneticPr fontId="2"/>
  </si>
  <si>
    <t>Other Chinese OEMs</t>
    <phoneticPr fontId="3"/>
  </si>
  <si>
    <t>その他中国民族系OEM</t>
    <rPh sb="2" eb="3">
      <t>タ</t>
    </rPh>
    <rPh sb="3" eb="5">
      <t>チュウゴク</t>
    </rPh>
    <rPh sb="5" eb="8">
      <t>ミンゾクケイ</t>
    </rPh>
    <phoneticPr fontId="3"/>
  </si>
  <si>
    <t>表示言語を選択してください（日本語・英語） / Please select the language(Japanese/English)</t>
    <rPh sb="0" eb="2">
      <t>ヒョウジ</t>
    </rPh>
    <rPh sb="14" eb="17">
      <t>ニホンゴ</t>
    </rPh>
    <rPh sb="18" eb="20">
      <t>エイゴ</t>
    </rPh>
    <phoneticPr fontId="2"/>
  </si>
  <si>
    <t>2.Foreign Exchange Rate</t>
    <phoneticPr fontId="2"/>
  </si>
  <si>
    <t>Stellantis</t>
    <phoneticPr fontId="2"/>
  </si>
  <si>
    <t>Japanese</t>
  </si>
  <si>
    <t>*親会社の所有者に帰属する当期利益</t>
    <phoneticPr fontId="2"/>
  </si>
  <si>
    <t>*Profit for the period attributable to Owners of the parent</t>
    <phoneticPr fontId="2"/>
  </si>
  <si>
    <t>当期利益*</t>
    <rPh sb="0" eb="2">
      <t>トウキ</t>
    </rPh>
    <rPh sb="2" eb="4">
      <t>リエキ</t>
    </rPh>
    <phoneticPr fontId="2"/>
  </si>
  <si>
    <t>Profit for the Period*</t>
    <phoneticPr fontId="2"/>
  </si>
  <si>
    <t>5.製品別売上収益</t>
    <rPh sb="2" eb="4">
      <t>セイヒン</t>
    </rPh>
    <rPh sb="4" eb="5">
      <t>ベツ</t>
    </rPh>
    <rPh sb="5" eb="7">
      <t>ウリアゲ</t>
    </rPh>
    <rPh sb="7" eb="9">
      <t>シュウエキ</t>
    </rPh>
    <phoneticPr fontId="2"/>
  </si>
  <si>
    <t>5.Revenue by Product</t>
    <phoneticPr fontId="2"/>
  </si>
  <si>
    <t>6.所在地別セグメント業績</t>
    <rPh sb="2" eb="5">
      <t>ショザイチ</t>
    </rPh>
    <rPh sb="11" eb="13">
      <t>ギョウセキ</t>
    </rPh>
    <phoneticPr fontId="2"/>
  </si>
  <si>
    <t>6.Regional segment by Company location</t>
    <phoneticPr fontId="2"/>
  </si>
  <si>
    <t>7.為替影響</t>
    <rPh sb="2" eb="6">
      <t>カワセエイキョウ</t>
    </rPh>
    <phoneticPr fontId="2"/>
  </si>
  <si>
    <t>7.Foreign Exchange Impact</t>
    <phoneticPr fontId="2"/>
  </si>
  <si>
    <t>トヨタグループ</t>
    <phoneticPr fontId="2"/>
  </si>
  <si>
    <t>Chassis &amp; Vehicle Safety Systems</t>
    <phoneticPr fontId="2"/>
  </si>
  <si>
    <t>CSS &amp; Others</t>
    <phoneticPr fontId="2"/>
  </si>
  <si>
    <t>Other Domestic OEMs</t>
    <phoneticPr fontId="3"/>
  </si>
  <si>
    <t>その他国内OEM</t>
    <rPh sb="2" eb="3">
      <t>タ</t>
    </rPh>
    <phoneticPr fontId="3"/>
  </si>
  <si>
    <t>エナジーソリューション関連他</t>
    <rPh sb="11" eb="13">
      <t>カンレン</t>
    </rPh>
    <rPh sb="13" eb="14">
      <t>ホカ</t>
    </rPh>
    <phoneticPr fontId="2"/>
  </si>
  <si>
    <t>吉利汽車</t>
    <rPh sb="0" eb="2">
      <t>ヨシトシ</t>
    </rPh>
    <rPh sb="2" eb="4">
      <t>キシャ</t>
    </rPh>
    <phoneticPr fontId="2"/>
  </si>
  <si>
    <t>Geely Automobile</t>
    <phoneticPr fontId="2"/>
  </si>
  <si>
    <t>いすゞ</t>
  </si>
  <si>
    <t>Isuzu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</si>
</sst>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41" formatCode="_ * #,##0_ ;_ * \-#,##0_ ;_ * &quot;-&quot;_ ;_ @_ "/>
    <numFmt numFmtId="176" formatCode="&quot;¥&quot;#,##0_);[Red]\(&quot;¥&quot;#,##0\)"/>
    <numFmt numFmtId="177" formatCode="&quot;¥&quot;#,##0.00_);[Red]\(&quot;¥&quot;#,##0.00\)"/>
    <numFmt numFmtId="178" formatCode="_(* #,##0_);_(* \(#,##0\);_(* &quot;-&quot;_);_(@_)"/>
    <numFmt numFmtId="179" formatCode="_(* #,##0.00_);_(* \(#,##0.00\);_(* &quot;-&quot;??_);_(@_)"/>
    <numFmt numFmtId="180" formatCode="0.0%"/>
    <numFmt numFmtId="181" formatCode="&quot;£&quot;#,##0_);\(&quot;£&quot;#,##0\)"/>
    <numFmt numFmtId="182" formatCode="#,##0\ [$DM-407]_);[Red]\(#,##0\ [$DM-407]\)"/>
    <numFmt numFmtId="183" formatCode="#,##0.0_);[Red]\(#,##0.0\)"/>
    <numFmt numFmtId="184" formatCode="_(* #,##0.000_);_(* \(#,##0.000\);_(* &quot;-&quot;???_);_(@_)"/>
    <numFmt numFmtId="185" formatCode="0.00_);\(0.00\);0.00"/>
    <numFmt numFmtId="186" formatCode="_(&quot;$&quot;* #,##0_);_(&quot;$&quot;* \(#,##0\);_(&quot;$&quot;* &quot;-&quot;_);_(@_)"/>
    <numFmt numFmtId="187" formatCode="&quot;$&quot;#,##0.0_);\(&quot;$&quot;#,##0.0\)"/>
    <numFmt numFmtId="188" formatCode="0.00_);\(0.00\);0.00_)"/>
    <numFmt numFmtId="189" formatCode="0.0_)_x;\(0.0\)_x"/>
    <numFmt numFmtId="190" formatCode="0.0\x_);\(0.0\x\)"/>
    <numFmt numFmtId="191" formatCode="#,###"/>
    <numFmt numFmtId="192" formatCode="0.00\%;\-0.00\%;0.00\%"/>
    <numFmt numFmtId="193" formatCode="#,##0;&quot;-&quot;#,##0"/>
    <numFmt numFmtId="194" formatCode="##0.00000"/>
    <numFmt numFmtId="195" formatCode="General_)"/>
    <numFmt numFmtId="196" formatCode="&quot;¥&quot;#,##0_);\(&quot;¥&quot;#,##0\)"/>
    <numFmt numFmtId="197" formatCode="#,##0_ ;[Red]\-#,##0\ "/>
    <numFmt numFmtId="198" formatCode="#,##0.0_ ;[Red]\-#,##0.0\ "/>
    <numFmt numFmtId="199" formatCode="_ * #,##0.0_ ;_ * \-#,##0.0_ ;_ * &quot;-&quot;_ ;_ @_ "/>
    <numFmt numFmtId="200" formatCode="#,##0.00_ ;[Red]\-#,##0.00\ "/>
    <numFmt numFmtId="201" formatCode="#,##0_ "/>
    <numFmt numFmtId="202" formatCode="_(* #,##0.0_);_(* \(#,##0.0\);_(* &quot;-&quot;_);_(@_)"/>
    <numFmt numFmtId="203" formatCode="_(* #,##0.00_);_(* \(#,##0.00\);_(* &quot;-&quot;_);_(@_)"/>
  </numFmts>
  <fonts count="182">
    <font>
      <sz val="11"/>
      <color theme="1"/>
      <name val="MS PGothic"/>
      <family val="2"/>
      <charset val="128"/>
      <scheme val="minor"/>
    </font>
    <font>
      <sz val="11"/>
      <color theme="1"/>
      <name val="MS PGothic"/>
      <family val="2"/>
      <charset val="128"/>
      <scheme val="minor"/>
    </font>
    <font>
      <sz val="6"/>
      <name val="MS P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 Narrow"/>
      <family val="2"/>
    </font>
    <font>
      <b/>
      <sz val="18"/>
      <color theme="3"/>
      <name val="MS PGothic"/>
      <family val="2"/>
      <charset val="128"/>
      <scheme val="major"/>
    </font>
    <font>
      <b/>
      <sz val="15"/>
      <color theme="3"/>
      <name val="MS PGothic"/>
      <family val="2"/>
      <charset val="128"/>
      <scheme val="minor"/>
    </font>
    <font>
      <b/>
      <sz val="13"/>
      <color theme="3"/>
      <name val="MS PGothic"/>
      <family val="2"/>
      <charset val="128"/>
      <scheme val="minor"/>
    </font>
    <font>
      <b/>
      <sz val="11"/>
      <color theme="3"/>
      <name val="MS PGothic"/>
      <family val="2"/>
      <charset val="128"/>
      <scheme val="minor"/>
    </font>
    <font>
      <sz val="11"/>
      <color rgb="FF006100"/>
      <name val="MS PGothic"/>
      <family val="2"/>
      <charset val="128"/>
      <scheme val="minor"/>
    </font>
    <font>
      <sz val="11"/>
      <color rgb="FF9C0006"/>
      <name val="MS PGothic"/>
      <family val="2"/>
      <charset val="128"/>
      <scheme val="minor"/>
    </font>
    <font>
      <sz val="11"/>
      <color rgb="FF9C6500"/>
      <name val="MS PGothic"/>
      <family val="2"/>
      <charset val="128"/>
      <scheme val="minor"/>
    </font>
    <font>
      <sz val="11"/>
      <color rgb="FF3F3F76"/>
      <name val="MS PGothic"/>
      <family val="2"/>
      <charset val="128"/>
      <scheme val="minor"/>
    </font>
    <font>
      <b/>
      <sz val="11"/>
      <color rgb="FF3F3F3F"/>
      <name val="MS PGothic"/>
      <family val="2"/>
      <charset val="128"/>
      <scheme val="minor"/>
    </font>
    <font>
      <b/>
      <sz val="11"/>
      <color rgb="FFFA7D00"/>
      <name val="MS PGothic"/>
      <family val="2"/>
      <charset val="128"/>
      <scheme val="minor"/>
    </font>
    <font>
      <sz val="11"/>
      <color rgb="FFFA7D00"/>
      <name val="MS PGothic"/>
      <family val="2"/>
      <charset val="128"/>
      <scheme val="minor"/>
    </font>
    <font>
      <b/>
      <sz val="11"/>
      <color theme="0"/>
      <name val="MS PGothic"/>
      <family val="2"/>
      <charset val="128"/>
      <scheme val="minor"/>
    </font>
    <font>
      <sz val="11"/>
      <color rgb="FFFF0000"/>
      <name val="MS PGothic"/>
      <family val="2"/>
      <charset val="128"/>
      <scheme val="minor"/>
    </font>
    <font>
      <i/>
      <sz val="11"/>
      <color rgb="FF7F7F7F"/>
      <name val="MS PGothic"/>
      <family val="2"/>
      <charset val="128"/>
      <scheme val="minor"/>
    </font>
    <font>
      <b/>
      <sz val="11"/>
      <color theme="1"/>
      <name val="MS PGothic"/>
      <family val="2"/>
      <charset val="128"/>
      <scheme val="minor"/>
    </font>
    <font>
      <sz val="9"/>
      <name val="Arial"/>
      <family val="2"/>
    </font>
    <font>
      <sz val="8"/>
      <color indexed="12"/>
      <name val="Arial"/>
      <family val="2"/>
    </font>
    <font>
      <sz val="8"/>
      <name val="Tms Rmn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2"/>
      <name val="Times New Roman"/>
      <family val="1"/>
    </font>
    <font>
      <sz val="11"/>
      <name val="‚l‚r ƒSƒVƒbƒN"/>
      <family val="3"/>
      <charset val="128"/>
    </font>
    <font>
      <sz val="10"/>
      <name val="Arial"/>
      <family val="2"/>
    </font>
    <font>
      <sz val="10"/>
      <name val="MS Sans Serif"/>
      <family val="2"/>
    </font>
    <font>
      <sz val="10"/>
      <name val="ＭＳ ゴシック"/>
      <family val="3"/>
      <charset val="12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Calibri"/>
      <family val="2"/>
    </font>
    <font>
      <sz val="12"/>
      <name val="Arial MT"/>
      <family val="2"/>
    </font>
    <font>
      <i/>
      <sz val="11"/>
      <name val="Helvetica-Black"/>
      <family val="2"/>
    </font>
    <font>
      <sz val="11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8"/>
      <name val="Arial"/>
      <family val="2"/>
    </font>
    <font>
      <i/>
      <sz val="8"/>
      <color indexed="16"/>
      <name val="Arial"/>
      <family val="2"/>
    </font>
    <font>
      <i/>
      <sz val="8"/>
      <color indexed="54"/>
      <name val="Arial"/>
      <family val="2"/>
    </font>
    <font>
      <i/>
      <sz val="9"/>
      <color indexed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indexed="12"/>
      <name val="Times New Roman"/>
      <family val="1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Times New Roman"/>
      <family val="1"/>
    </font>
    <font>
      <sz val="12"/>
      <name val="Arial"/>
      <family val="2"/>
    </font>
    <font>
      <b/>
      <sz val="9"/>
      <name val="Helvetica 65"/>
      <family val="2"/>
    </font>
    <font>
      <sz val="11"/>
      <color indexed="20"/>
      <name val="Calibri"/>
      <family val="2"/>
    </font>
    <font>
      <sz val="10"/>
      <color indexed="20"/>
      <name val="Calibri"/>
      <family val="2"/>
    </font>
    <font>
      <sz val="8"/>
      <color indexed="13"/>
      <name val="Arial"/>
      <family val="2"/>
    </font>
    <font>
      <sz val="9"/>
      <color indexed="9"/>
      <name val="Times New Roman"/>
      <family val="1"/>
    </font>
    <font>
      <sz val="8"/>
      <color indexed="12"/>
      <name val="Tms Rmn"/>
      <family val="1"/>
    </font>
    <font>
      <b/>
      <sz val="12"/>
      <name val="Times New Roman"/>
      <family val="1"/>
    </font>
    <font>
      <sz val="10"/>
      <name val="Letter Gothic"/>
      <family val="3"/>
    </font>
    <font>
      <u val="singleAccounting"/>
      <sz val="10"/>
      <name val="Arial"/>
      <family val="2"/>
    </font>
    <font>
      <b/>
      <sz val="10"/>
      <name val="Arial"/>
      <family val="2"/>
    </font>
    <font>
      <sz val="12"/>
      <name val="¹ÙÅÁÃ¼"/>
      <family val="1"/>
      <charset val="129"/>
    </font>
    <font>
      <sz val="10"/>
      <color indexed="8"/>
      <name val="Arial"/>
      <family val="2"/>
    </font>
    <font>
      <b/>
      <sz val="11"/>
      <color indexed="10"/>
      <name val="Calibri"/>
      <family val="2"/>
    </font>
    <font>
      <b/>
      <sz val="10"/>
      <color indexed="52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sz val="10"/>
      <name val="Book Antiqua"/>
      <family val="1"/>
    </font>
    <font>
      <sz val="10"/>
      <color indexed="18"/>
      <name val="Times New Roman"/>
      <family val="1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b/>
      <sz val="8"/>
      <name val="Arial"/>
      <family val="2"/>
    </font>
    <font>
      <b/>
      <sz val="12"/>
      <name val="Arial"/>
      <family val="2"/>
    </font>
    <font>
      <sz val="11"/>
      <name val="Tms Rmn"/>
      <family val="1"/>
    </font>
    <font>
      <sz val="8"/>
      <name val="Palatino"/>
      <family val="1"/>
    </font>
    <font>
      <sz val="8"/>
      <name val="Helv"/>
      <family val="2"/>
    </font>
    <font>
      <sz val="9"/>
      <color indexed="8"/>
      <name val="ＭＳ Ｐゴシック"/>
      <family val="3"/>
      <charset val="128"/>
    </font>
    <font>
      <i/>
      <sz val="9"/>
      <name val="MS Sans Serif"/>
      <family val="2"/>
    </font>
    <font>
      <sz val="24"/>
      <name val="Arial"/>
      <family val="2"/>
    </font>
    <font>
      <b/>
      <sz val="24"/>
      <name val="Times New Roman"/>
      <family val="1"/>
    </font>
    <font>
      <b/>
      <sz val="11"/>
      <name val="Times New Roman"/>
      <family val="1"/>
    </font>
    <font>
      <sz val="9"/>
      <color indexed="8"/>
      <name val="Helvetica 65"/>
      <family val="2"/>
    </font>
    <font>
      <sz val="9"/>
      <name val="Helvetica 45"/>
      <family val="2"/>
    </font>
    <font>
      <sz val="10"/>
      <name val="Helv"/>
      <family val="2"/>
    </font>
    <font>
      <sz val="9"/>
      <name val="Helv"/>
      <family val="2"/>
    </font>
    <font>
      <u val="doubleAccounting"/>
      <sz val="10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Calibri"/>
      <family val="2"/>
    </font>
    <font>
      <sz val="14"/>
      <color indexed="32"/>
      <name val="Times New Roman"/>
      <family val="1"/>
    </font>
    <font>
      <b/>
      <sz val="8.5"/>
      <color indexed="17"/>
      <name val="Arial"/>
      <family val="2"/>
    </font>
    <font>
      <sz val="11"/>
      <color indexed="17"/>
      <name val="Calibri"/>
      <family val="2"/>
    </font>
    <font>
      <sz val="10"/>
      <color indexed="17"/>
      <name val="Calibri"/>
      <family val="2"/>
    </font>
    <font>
      <b/>
      <sz val="10"/>
      <color indexed="17"/>
      <name val="Helvetica"/>
      <family val="2"/>
    </font>
    <font>
      <sz val="12"/>
      <name val="ＭＳ Ｐゴシック"/>
      <family val="3"/>
      <charset val="128"/>
    </font>
    <font>
      <sz val="7"/>
      <name val="Arial"/>
      <family val="2"/>
    </font>
    <font>
      <b/>
      <sz val="7"/>
      <color indexed="17"/>
      <name val="Arial"/>
      <family val="2"/>
    </font>
    <font>
      <sz val="8.5"/>
      <color indexed="8"/>
      <name val="Arial"/>
      <family val="2"/>
    </font>
    <font>
      <sz val="9"/>
      <name val="Futura UBS Bk"/>
      <family val="2"/>
    </font>
    <font>
      <b/>
      <sz val="12"/>
      <name val="Helv"/>
      <family val="2"/>
    </font>
    <font>
      <b/>
      <sz val="15"/>
      <color indexed="62"/>
      <name val="Calibri"/>
      <family val="2"/>
    </font>
    <font>
      <b/>
      <sz val="18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6"/>
      <color indexed="18"/>
      <name val="Arial"/>
      <family val="2"/>
    </font>
    <font>
      <sz val="11"/>
      <color indexed="62"/>
      <name val="Calibri"/>
      <family val="2"/>
    </font>
    <font>
      <sz val="10"/>
      <color indexed="10"/>
      <name val="Times New Roman"/>
      <family val="1"/>
    </font>
    <font>
      <sz val="8"/>
      <color indexed="12"/>
      <name val="Palatino"/>
      <family val="1"/>
    </font>
    <font>
      <sz val="10"/>
      <color indexed="12"/>
      <name val="Times New Roman"/>
      <family val="1"/>
    </font>
    <font>
      <sz val="11"/>
      <color indexed="10"/>
      <name val="Calibri"/>
      <family val="2"/>
    </font>
    <font>
      <sz val="10"/>
      <color indexed="52"/>
      <name val="Calibri"/>
      <family val="2"/>
    </font>
    <font>
      <sz val="11"/>
      <color indexed="52"/>
      <name val="Calibri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i/>
      <sz val="9"/>
      <color indexed="8"/>
      <name val="Arial"/>
      <family val="2"/>
    </font>
    <font>
      <b/>
      <sz val="11"/>
      <name val="Helv"/>
      <family val="2"/>
    </font>
    <font>
      <sz val="11"/>
      <color indexed="19"/>
      <name val="Calibri"/>
      <family val="2"/>
    </font>
    <font>
      <sz val="10"/>
      <color indexed="60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  <family val="2"/>
    </font>
    <font>
      <b/>
      <sz val="12"/>
      <name val="Tms Rmn"/>
      <family val="1"/>
    </font>
    <font>
      <sz val="10"/>
      <name val="Palatino"/>
      <family val="1"/>
    </font>
    <font>
      <sz val="11"/>
      <name val="‚l‚r –¾’©"/>
      <family val="3"/>
      <charset val="128"/>
    </font>
    <font>
      <b/>
      <sz val="13.5"/>
      <name val="MS Sans Serif"/>
      <family val="2"/>
    </font>
    <font>
      <b/>
      <sz val="11"/>
      <color indexed="63"/>
      <name val="Calibri"/>
      <family val="2"/>
    </font>
    <font>
      <b/>
      <sz val="10"/>
      <color indexed="63"/>
      <name val="Calibri"/>
      <family val="2"/>
    </font>
    <font>
      <b/>
      <sz val="14"/>
      <name val="Times New Roman"/>
      <family val="1"/>
    </font>
    <font>
      <sz val="10"/>
      <color indexed="16"/>
      <name val="Helvetica-Black"/>
      <family val="2"/>
    </font>
    <font>
      <b/>
      <sz val="9"/>
      <name val="Times New Roman"/>
      <family val="1"/>
    </font>
    <font>
      <sz val="12"/>
      <name val="Helvetica"/>
      <family val="2"/>
    </font>
    <font>
      <sz val="8"/>
      <color indexed="32"/>
      <name val="Arial"/>
      <family val="2"/>
    </font>
    <font>
      <b/>
      <sz val="10"/>
      <name val="MS Sans Serif"/>
      <family val="2"/>
    </font>
    <font>
      <sz val="8"/>
      <color indexed="12"/>
      <name val="Helvetica"/>
      <family val="2"/>
    </font>
    <font>
      <sz val="9.5"/>
      <color indexed="23"/>
      <name val="Helvetica-Black"/>
      <family val="2"/>
    </font>
    <font>
      <sz val="10"/>
      <color indexed="23"/>
      <name val="MS Sans Serif"/>
      <family val="2"/>
    </font>
    <font>
      <b/>
      <sz val="8"/>
      <name val="HelveticaNeue Condensed"/>
      <family val="2"/>
    </font>
    <font>
      <sz val="8"/>
      <name val="HelveticaNeue LightCond"/>
      <family val="2"/>
    </font>
    <font>
      <b/>
      <sz val="7"/>
      <name val="HelveticaNeue Condensed"/>
      <family val="2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8.5"/>
      <color indexed="8"/>
      <name val="Arial"/>
      <family val="2"/>
    </font>
    <font>
      <sz val="9"/>
      <name val="Helvetica-Black"/>
      <family val="2"/>
    </font>
    <font>
      <sz val="7"/>
      <name val="Palatino"/>
      <family val="1"/>
    </font>
    <font>
      <b/>
      <sz val="10"/>
      <name val="Times New Roman"/>
      <family val="1"/>
    </font>
    <font>
      <sz val="8"/>
      <name val="Helvetica-Narrow"/>
      <family val="2"/>
    </font>
    <font>
      <b/>
      <sz val="7"/>
      <name val="Helvetica-Narrow"/>
      <family val="2"/>
    </font>
    <font>
      <b/>
      <sz val="10"/>
      <name val="lr ¾©"/>
      <family val="1"/>
    </font>
    <font>
      <sz val="12"/>
      <color indexed="8"/>
      <name val="Palatino"/>
      <family val="1"/>
    </font>
    <font>
      <sz val="11"/>
      <color indexed="8"/>
      <name val="Helvetica-Black"/>
      <family val="2"/>
    </font>
    <font>
      <b/>
      <sz val="18"/>
      <color indexed="62"/>
      <name val="Cambria"/>
      <family val="1"/>
    </font>
    <font>
      <b/>
      <sz val="16"/>
      <color indexed="62"/>
      <name val="Arial"/>
      <family val="2"/>
    </font>
    <font>
      <b/>
      <sz val="18"/>
      <color indexed="56"/>
      <name val="Cambria"/>
      <family val="1"/>
    </font>
    <font>
      <b/>
      <sz val="10"/>
      <color indexed="37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18"/>
      <name val="Arial"/>
      <family val="2"/>
    </font>
    <font>
      <b/>
      <i/>
      <sz val="12"/>
      <color indexed="10"/>
      <name val="Arial"/>
      <family val="2"/>
    </font>
    <font>
      <b/>
      <u/>
      <sz val="10"/>
      <color indexed="9"/>
      <name val="Arial"/>
      <family val="2"/>
    </font>
    <font>
      <b/>
      <i/>
      <sz val="10"/>
      <color indexed="18"/>
      <name val="Arial"/>
      <family val="2"/>
    </font>
    <font>
      <b/>
      <i/>
      <sz val="10"/>
      <color indexed="8"/>
      <name val="Arial"/>
      <family val="2"/>
    </font>
    <font>
      <b/>
      <sz val="11"/>
      <color indexed="8"/>
      <name val="Calibri"/>
      <family val="2"/>
    </font>
    <font>
      <u/>
      <sz val="8"/>
      <name val="Tms Rmn"/>
      <family val="1"/>
    </font>
    <font>
      <u/>
      <sz val="8"/>
      <color indexed="8"/>
      <name val="Arial"/>
      <family val="2"/>
    </font>
    <font>
      <sz val="8"/>
      <color indexed="16"/>
      <name val="Helv"/>
      <family val="2"/>
    </font>
    <font>
      <sz val="10"/>
      <color indexed="10"/>
      <name val="Calibri"/>
      <family val="2"/>
    </font>
    <font>
      <sz val="12"/>
      <name val="Osaka"/>
      <family val="3"/>
      <charset val="128"/>
    </font>
    <font>
      <sz val="9"/>
      <color theme="1"/>
      <name val="ＭＳ ゴシック"/>
      <family val="2"/>
      <charset val="128"/>
    </font>
    <font>
      <u/>
      <sz val="9.35"/>
      <color indexed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"/>
      <color indexed="12"/>
      <name val="ＭＳ ゴシック"/>
      <family val="3"/>
      <charset val="128"/>
    </font>
    <font>
      <sz val="11"/>
      <name val="明朝"/>
      <family val="1"/>
      <charset val="128"/>
    </font>
    <font>
      <sz val="12"/>
      <name val="新細明體"/>
      <family val="1"/>
      <charset val="136"/>
    </font>
    <font>
      <sz val="8"/>
      <color theme="1"/>
      <name val="Arial"/>
      <family val="2"/>
      <charset val="128"/>
    </font>
    <font>
      <sz val="9"/>
      <name val="ＭＳ ゴシック"/>
      <family val="3"/>
      <charset val="128"/>
    </font>
    <font>
      <sz val="11"/>
      <color indexed="12"/>
      <name val="Arial"/>
      <family val="2"/>
    </font>
    <font>
      <sz val="11"/>
      <name val="ＭＳ ・団"/>
      <family val="1"/>
      <charset val="128"/>
    </font>
    <font>
      <sz val="12"/>
      <name val="細明朝体"/>
      <family val="3"/>
      <charset val="128"/>
    </font>
    <font>
      <sz val="14"/>
      <name val="ＭＳ 明朝"/>
      <family val="1"/>
      <charset val="128"/>
    </font>
    <font>
      <sz val="11"/>
      <color theme="1"/>
      <name val="MS PGothic"/>
      <family val="2"/>
      <scheme val="minor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gray0625">
        <fgColor indexed="10"/>
        <bgColor indexed="9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14"/>
        <bgColor indexed="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lightGray">
        <fgColor indexed="12"/>
      </patternFill>
    </fill>
    <fill>
      <patternFill patternType="lightGray">
        <fgColor indexed="9"/>
      </patternFill>
    </fill>
    <fill>
      <patternFill patternType="lightGray">
        <fgColor indexed="12"/>
        <bgColor indexed="9"/>
      </patternFill>
    </fill>
    <fill>
      <patternFill patternType="solid">
        <fgColor indexed="35"/>
        <bgColor indexed="64"/>
      </patternFill>
    </fill>
    <fill>
      <patternFill patternType="gray0625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64"/>
      </patternFill>
    </fill>
    <fill>
      <patternFill patternType="gray0625">
        <fgColor indexed="9"/>
        <bgColor indexed="9"/>
      </patternFill>
    </fill>
    <fill>
      <patternFill patternType="medium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3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3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lightGray">
        <fgColor indexed="13"/>
      </patternFill>
    </fill>
    <fill>
      <patternFill patternType="solid">
        <fgColor indexed="9"/>
        <bgColor indexed="9"/>
      </patternFill>
    </fill>
    <fill>
      <patternFill patternType="gray125">
        <fgColor indexed="9"/>
        <bgColor indexed="9"/>
      </patternFill>
    </fill>
    <fill>
      <patternFill patternType="lightGray">
        <fgColor indexed="9"/>
        <bgColor indexed="9"/>
      </patternFill>
    </fill>
    <fill>
      <patternFill patternType="lightGray">
        <fgColor indexed="22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37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39"/>
      </top>
      <bottom/>
      <diagonal/>
    </border>
    <border>
      <left style="medium">
        <color indexed="39"/>
      </left>
      <right/>
      <top style="medium">
        <color indexed="39"/>
      </top>
      <bottom/>
      <diagonal/>
    </border>
    <border>
      <left/>
      <right/>
      <top/>
      <bottom style="medium">
        <color indexed="3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56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25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/>
    <xf numFmtId="0" fontId="29" fillId="0" borderId="0"/>
    <xf numFmtId="0" fontId="29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2" fontId="29" fillId="0" borderId="0"/>
    <xf numFmtId="2" fontId="29" fillId="0" borderId="0"/>
    <xf numFmtId="10" fontId="29" fillId="0" borderId="0"/>
    <xf numFmtId="1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 applyNumberFormat="0" applyFont="0" applyAlignment="0">
      <alignment horizontal="right"/>
    </xf>
    <xf numFmtId="0" fontId="31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0" borderId="0" applyNumberFormat="0" applyBorder="0" applyAlignment="0" applyProtection="0"/>
    <xf numFmtId="0" fontId="31" fillId="18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4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1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21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3" fillId="25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26" borderId="0" applyNumberFormat="0" applyBorder="0" applyAlignment="0" applyProtection="0"/>
    <xf numFmtId="37" fontId="35" fillId="0" borderId="0">
      <alignment horizontal="center"/>
    </xf>
    <xf numFmtId="0" fontId="36" fillId="0" borderId="0" applyNumberFormat="0" applyFill="0" applyProtection="0"/>
    <xf numFmtId="0" fontId="37" fillId="27" borderId="0" applyFont="0" applyBorder="0"/>
    <xf numFmtId="0" fontId="38" fillId="28" borderId="0"/>
    <xf numFmtId="0" fontId="37" fillId="29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2" fillId="0" borderId="0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41" fillId="0" borderId="0" applyBorder="0">
      <alignment horizontal="right"/>
    </xf>
    <xf numFmtId="0" fontId="42" fillId="0" borderId="22" applyBorder="0">
      <alignment horizontal="right"/>
    </xf>
    <xf numFmtId="0" fontId="43" fillId="0" borderId="0">
      <alignment horizontal="left" indent="1"/>
    </xf>
    <xf numFmtId="0" fontId="44" fillId="0" borderId="13" applyBorder="0"/>
    <xf numFmtId="0" fontId="37" fillId="32" borderId="22" applyNumberFormat="0" applyFont="0" applyBorder="0" applyAlignment="0" applyProtection="0"/>
    <xf numFmtId="0" fontId="45" fillId="33" borderId="13" applyBorder="0">
      <alignment horizontal="right"/>
    </xf>
    <xf numFmtId="0" fontId="45" fillId="0" borderId="13" applyBorder="0">
      <alignment horizontal="right"/>
    </xf>
    <xf numFmtId="0" fontId="21" fillId="0" borderId="22" applyNumberFormat="0" applyBorder="0" applyAlignment="0" applyProtection="0"/>
    <xf numFmtId="0" fontId="45" fillId="27" borderId="23" applyBorder="0">
      <alignment horizontal="center"/>
    </xf>
    <xf numFmtId="0" fontId="33" fillId="34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5" borderId="0" applyNumberFormat="0" applyBorder="0" applyAlignment="0" applyProtection="0"/>
    <xf numFmtId="0" fontId="33" fillId="24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3" fillId="36" borderId="0" applyNumberFormat="0" applyBorder="0" applyAlignment="0" applyProtection="0"/>
    <xf numFmtId="0" fontId="33" fillId="21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3" fillId="25" borderId="0" applyNumberFormat="0" applyBorder="0" applyAlignment="0" applyProtection="0"/>
    <xf numFmtId="0" fontId="33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6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3" fillId="24" borderId="0" applyNumberFormat="0" applyBorder="0" applyAlignment="0" applyProtection="0"/>
    <xf numFmtId="0" fontId="46" fillId="0" borderId="0" applyFont="0" applyFill="0" applyBorder="0" applyAlignment="0" applyProtection="0"/>
    <xf numFmtId="0" fontId="47" fillId="39" borderId="0" applyNumberFormat="0" applyFont="0" applyBorder="0" applyAlignment="0">
      <alignment horizontal="right"/>
    </xf>
    <xf numFmtId="0" fontId="47" fillId="39" borderId="0" applyNumberFormat="0" applyFont="0" applyBorder="0" applyAlignment="0">
      <alignment horizontal="right"/>
    </xf>
    <xf numFmtId="0" fontId="48" fillId="39" borderId="1" applyFont="0">
      <alignment horizontal="right"/>
    </xf>
    <xf numFmtId="0" fontId="48" fillId="39" borderId="1" applyFont="0">
      <alignment horizontal="right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49" fillId="0" borderId="0">
      <alignment horizontal="center" wrapText="1"/>
      <protection locked="0"/>
    </xf>
    <xf numFmtId="0" fontId="49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51" fillId="0" borderId="0" applyNumberFormat="0" applyFill="0" applyBorder="0" applyProtection="0"/>
    <xf numFmtId="0" fontId="52" fillId="17" borderId="0" applyNumberFormat="0" applyBorder="0" applyAlignment="0" applyProtection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52" fillId="13" borderId="0" applyNumberFormat="0" applyBorder="0" applyAlignment="0" applyProtection="0"/>
    <xf numFmtId="1" fontId="54" fillId="40" borderId="24" applyNumberFormat="0" applyBorder="0" applyAlignment="0">
      <alignment horizontal="center" vertical="top" wrapText="1"/>
      <protection hidden="1"/>
    </xf>
    <xf numFmtId="0" fontId="55" fillId="0" borderId="0" applyNumberFormat="0" applyFill="0" applyBorder="0" applyAlignment="0"/>
    <xf numFmtId="0" fontId="56" fillId="0" borderId="0" applyNumberFormat="0" applyFill="0" applyBorder="0" applyAlignment="0" applyProtection="0"/>
    <xf numFmtId="0" fontId="25" fillId="41" borderId="0"/>
    <xf numFmtId="0" fontId="57" fillId="0" borderId="3" applyNumberFormat="0" applyFill="0" applyAlignment="0" applyProtection="0"/>
    <xf numFmtId="0" fontId="58" fillId="0" borderId="0" applyNumberFormat="0" applyFill="0" applyBorder="0" applyAlignment="0" applyProtection="0"/>
    <xf numFmtId="181" fontId="5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0" fontId="61" fillId="0" borderId="0"/>
    <xf numFmtId="0" fontId="40" fillId="0" borderId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0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63" fillId="43" borderId="25" applyNumberFormat="0" applyAlignment="0" applyProtection="0"/>
    <xf numFmtId="0" fontId="64" fillId="43" borderId="25" applyNumberFormat="0" applyAlignment="0" applyProtection="0"/>
    <xf numFmtId="0" fontId="64" fillId="43" borderId="25" applyNumberFormat="0" applyAlignment="0" applyProtection="0"/>
    <xf numFmtId="0" fontId="65" fillId="16" borderId="25" applyNumberFormat="0" applyAlignment="0" applyProtection="0"/>
    <xf numFmtId="0" fontId="6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3" fillId="0" borderId="0">
      <alignment horizontal="right"/>
    </xf>
    <xf numFmtId="1" fontId="68" fillId="0" borderId="0"/>
    <xf numFmtId="0" fontId="69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28" fillId="0" borderId="0">
      <alignment horizontal="center" wrapText="1"/>
      <protection hidden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Border="0">
      <alignment horizontal="right"/>
    </xf>
    <xf numFmtId="0" fontId="71" fillId="0" borderId="27" applyAlignment="0">
      <alignment horizontal="right"/>
    </xf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37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6" fillId="0" borderId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/>
    <xf numFmtId="182" fontId="3" fillId="0" borderId="0" applyFont="0" applyFill="0" applyBorder="0" applyAlignment="0" applyProtection="0">
      <alignment horizontal="right"/>
    </xf>
    <xf numFmtId="183" fontId="75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28" fillId="0" borderId="3" applyFont="0"/>
    <xf numFmtId="40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0" fontId="76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0" fontId="77" fillId="0" borderId="0"/>
    <xf numFmtId="0" fontId="77" fillId="0" borderId="0"/>
    <xf numFmtId="0" fontId="78" fillId="45" borderId="0">
      <alignment horizontal="center" vertical="center" wrapText="1"/>
    </xf>
    <xf numFmtId="0" fontId="79" fillId="0" borderId="0" applyNumberFormat="0" applyFill="0" applyBorder="0">
      <alignment horizontal="righ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185" fontId="28" fillId="0" borderId="0" applyFill="0" applyBorder="0">
      <alignment horizontal="right"/>
      <protection locked="0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4" fontId="81" fillId="0" borderId="0"/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82" fillId="0" borderId="1" applyNumberFormat="0" applyFill="0" applyBorder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" fontId="83" fillId="0" borderId="0" applyNumberFormat="0" applyFont="0" applyFill="0" applyBorder="0" applyAlignment="0" applyProtection="0">
      <alignment horizontal="left"/>
    </xf>
    <xf numFmtId="2" fontId="84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60" fillId="0" borderId="28" applyFont="0" applyFill="0" applyBorder="0" applyAlignment="0" applyProtection="0">
      <alignment horizontal="right"/>
      <protection locked="0"/>
    </xf>
    <xf numFmtId="14" fontId="62" fillId="0" borderId="0" applyFill="0" applyBorder="0" applyAlignment="0"/>
    <xf numFmtId="14" fontId="60" fillId="0" borderId="1" applyFont="0">
      <alignment horizontal="right"/>
    </xf>
    <xf numFmtId="0" fontId="25" fillId="0" borderId="0"/>
    <xf numFmtId="0" fontId="28" fillId="0" borderId="0" applyFont="0" applyFill="0" applyBorder="0" applyAlignment="0" applyProtection="0">
      <alignment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49" fillId="0" borderId="0"/>
    <xf numFmtId="0" fontId="23" fillId="0" borderId="0">
      <alignment horizontal="right"/>
    </xf>
    <xf numFmtId="0" fontId="49" fillId="0" borderId="0"/>
    <xf numFmtId="0" fontId="62" fillId="46" borderId="0" applyNumberFormat="0" applyBorder="0">
      <alignment vertical="top"/>
      <protection locked="0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62" fillId="0" borderId="0" applyFont="0" applyFill="0" applyBorder="0" applyAlignment="0" applyProtection="0">
      <protection locked="0"/>
    </xf>
    <xf numFmtId="0" fontId="74" fillId="0" borderId="29" applyNumberFormat="0" applyFont="0" applyFill="0" applyAlignment="0" applyProtection="0"/>
    <xf numFmtId="186" fontId="85" fillId="0" borderId="0" applyFill="0" applyBorder="0" applyAlignment="0" applyProtection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7" fillId="0" borderId="0"/>
    <xf numFmtId="0" fontId="67" fillId="0" borderId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" fontId="88" fillId="48" borderId="30" applyNumberFormat="0" applyBorder="0" applyAlignment="0">
      <alignment horizontal="centerContinuous" vertical="center"/>
      <protection locked="0"/>
    </xf>
    <xf numFmtId="1" fontId="88" fillId="48" borderId="30" applyNumberFormat="0" applyBorder="0" applyAlignment="0">
      <alignment horizontal="centerContinuous" vertical="center"/>
      <protection locked="0"/>
    </xf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0" fontId="39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67" fillId="0" borderId="0"/>
    <xf numFmtId="0" fontId="67" fillId="0" borderId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28" fillId="0" borderId="0"/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0" fontId="89" fillId="0" borderId="0">
      <alignment vertical="center"/>
    </xf>
    <xf numFmtId="0" fontId="90" fillId="18" borderId="0" applyNumberFormat="0" applyBorder="0" applyAlignment="0" applyProtection="0"/>
    <xf numFmtId="0" fontId="91" fillId="15" borderId="0" applyNumberFormat="0" applyBorder="0" applyAlignment="0" applyProtection="0"/>
    <xf numFmtId="0" fontId="91" fillId="15" borderId="0" applyNumberFormat="0" applyBorder="0" applyAlignment="0" applyProtection="0"/>
    <xf numFmtId="0" fontId="90" fillId="15" borderId="0" applyNumberFormat="0" applyBorder="0" applyAlignment="0" applyProtection="0"/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92" fillId="0" borderId="0"/>
    <xf numFmtId="38" fontId="40" fillId="27" borderId="0" applyNumberFormat="0" applyBorder="0" applyAlignment="0" applyProtection="0"/>
    <xf numFmtId="20" fontId="93" fillId="0" borderId="0" applyFont="0" applyFill="0" applyBorder="0" applyAlignment="0" applyProtection="0"/>
    <xf numFmtId="49" fontId="94" fillId="0" borderId="0">
      <alignment horizontal="right"/>
    </xf>
    <xf numFmtId="49" fontId="94" fillId="0" borderId="0">
      <alignment horizontal="right"/>
    </xf>
    <xf numFmtId="49" fontId="95" fillId="0" borderId="0">
      <alignment horizontal="right"/>
    </xf>
    <xf numFmtId="0" fontId="96" fillId="0" borderId="0">
      <alignment vertical="center"/>
    </xf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97" fillId="30" borderId="0" applyNumberFormat="0" applyFont="0" applyAlignment="0"/>
    <xf numFmtId="0" fontId="98" fillId="0" borderId="0">
      <alignment horizontal="left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99" fillId="0" borderId="32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3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02" fillId="0" borderId="34" applyNumberFormat="0" applyFill="0" applyAlignment="0" applyProtection="0"/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2" fillId="0" borderId="0" applyNumberForma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04" fillId="49" borderId="0" applyNumberFormat="0" applyBorder="0">
      <alignment horizontal="left"/>
      <protection locked="0"/>
    </xf>
    <xf numFmtId="0" fontId="105" fillId="19" borderId="25" applyNumberFormat="0" applyAlignment="0" applyProtection="0"/>
    <xf numFmtId="10" fontId="40" fillId="50" borderId="19" applyNumberFormat="0" applyBorder="0" applyAlignment="0" applyProtection="0"/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0" fontId="29" fillId="51" borderId="0" applyNumberFormat="0" applyFont="0" applyBorder="0" applyAlignment="0" applyProtection="0"/>
    <xf numFmtId="0" fontId="29" fillId="51" borderId="0" applyNumberFormat="0" applyFont="0" applyBorder="0" applyAlignment="0" applyProtection="0"/>
    <xf numFmtId="187" fontId="107" fillId="0" borderId="35" applyFill="0" applyBorder="0" applyAlignment="0" applyProtection="0"/>
    <xf numFmtId="0" fontId="108" fillId="0" borderId="0" applyNumberFormat="0" applyFill="0" applyBorder="0" applyAlignment="0">
      <protection locked="0"/>
    </xf>
    <xf numFmtId="0" fontId="23" fillId="0" borderId="0"/>
    <xf numFmtId="188" fontId="29" fillId="0" borderId="0" applyFill="0" applyBorder="0">
      <alignment horizontal="right"/>
      <protection locked="0"/>
    </xf>
    <xf numFmtId="0" fontId="60" fillId="52" borderId="36">
      <alignment horizontal="left" vertical="center"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2" fillId="53" borderId="0" applyNumberFormat="0" applyBorder="0">
      <alignment horizontal="right"/>
      <protection locked="0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09" fillId="0" borderId="37" applyNumberFormat="0" applyFill="0" applyAlignment="0" applyProtection="0"/>
    <xf numFmtId="0" fontId="110" fillId="0" borderId="38" applyNumberFormat="0" applyFill="0" applyAlignment="0" applyProtection="0"/>
    <xf numFmtId="0" fontId="110" fillId="0" borderId="38" applyNumberFormat="0" applyFill="0" applyAlignment="0" applyProtection="0"/>
    <xf numFmtId="0" fontId="111" fillId="0" borderId="38" applyNumberFormat="0" applyFill="0" applyAlignment="0" applyProtection="0"/>
    <xf numFmtId="0" fontId="112" fillId="0" borderId="0"/>
    <xf numFmtId="0" fontId="113" fillId="53" borderId="0" applyNumberFormat="0" applyBorder="0">
      <alignment horizontal="right"/>
      <protection locked="0"/>
    </xf>
    <xf numFmtId="0" fontId="114" fillId="53" borderId="0" applyNumberFormat="0" applyBorder="0">
      <alignment horizontal="right"/>
      <protection locked="0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115" fillId="0" borderId="27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50" borderId="0">
      <alignment horizontal="center"/>
    </xf>
    <xf numFmtId="0" fontId="28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4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1" fontId="3" fillId="0" borderId="0" applyFont="0" applyFill="0" applyBorder="0" applyAlignment="0" applyProtection="0">
      <alignment horizontal="right"/>
    </xf>
    <xf numFmtId="0" fontId="116" fillId="19" borderId="0" applyNumberFormat="0" applyBorder="0" applyAlignment="0" applyProtection="0"/>
    <xf numFmtId="0" fontId="117" fillId="19" borderId="0" applyNumberFormat="0" applyBorder="0" applyAlignment="0" applyProtection="0"/>
    <xf numFmtId="0" fontId="117" fillId="19" borderId="0" applyNumberFormat="0" applyBorder="0" applyAlignment="0" applyProtection="0"/>
    <xf numFmtId="0" fontId="118" fillId="19" borderId="0" applyNumberFormat="0" applyBorder="0" applyAlignment="0" applyProtection="0"/>
    <xf numFmtId="37" fontId="119" fillId="0" borderId="0"/>
    <xf numFmtId="37" fontId="119" fillId="0" borderId="0"/>
    <xf numFmtId="0" fontId="120" fillId="0" borderId="0"/>
    <xf numFmtId="0" fontId="28" fillId="0" borderId="0"/>
    <xf numFmtId="0" fontId="21" fillId="0" borderId="0"/>
    <xf numFmtId="0" fontId="21" fillId="0" borderId="0"/>
    <xf numFmtId="0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21" fillId="0" borderId="0"/>
    <xf numFmtId="2" fontId="29" fillId="0" borderId="0" applyBorder="0" applyProtection="0"/>
    <xf numFmtId="2" fontId="29" fillId="0" borderId="0" applyBorder="0" applyProtection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28" fillId="0" borderId="0"/>
    <xf numFmtId="0" fontId="22" fillId="0" borderId="30" applyBorder="0" applyAlignment="0">
      <protection locked="0"/>
    </xf>
    <xf numFmtId="0" fontId="122" fillId="0" borderId="0"/>
    <xf numFmtId="0" fontId="22" fillId="0" borderId="24" applyNumberFormat="0" applyBorder="0" applyAlignment="0">
      <protection hidden="1"/>
    </xf>
    <xf numFmtId="0" fontId="24" fillId="14" borderId="39" applyNumberFormat="0" applyFont="0" applyAlignment="0" applyProtection="0"/>
    <xf numFmtId="0" fontId="32" fillId="14" borderId="39" applyNumberFormat="0" applyFont="0" applyAlignment="0" applyProtection="0"/>
    <xf numFmtId="0" fontId="32" fillId="14" borderId="39" applyNumberFormat="0" applyFont="0" applyAlignment="0" applyProtection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3" fontId="21" fillId="0" borderId="0" applyBorder="0"/>
    <xf numFmtId="3" fontId="21" fillId="0" borderId="0" applyBorder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40" fontId="123" fillId="0" borderId="0" applyFont="0" applyFill="0" applyBorder="0" applyAlignment="0" applyProtection="0"/>
    <xf numFmtId="38" fontId="123" fillId="0" borderId="0" applyFont="0" applyFill="0" applyBorder="0" applyAlignment="0" applyProtection="0"/>
    <xf numFmtId="0" fontId="124" fillId="0" borderId="0">
      <alignment horizontal="left"/>
    </xf>
    <xf numFmtId="0" fontId="124" fillId="0" borderId="0">
      <alignment horizontal="left"/>
    </xf>
    <xf numFmtId="0" fontId="125" fillId="43" borderId="40" applyNumberFormat="0" applyAlignment="0" applyProtection="0"/>
    <xf numFmtId="0" fontId="126" fillId="43" borderId="40" applyNumberFormat="0" applyAlignment="0" applyProtection="0"/>
    <xf numFmtId="0" fontId="126" fillId="43" borderId="40" applyNumberFormat="0" applyAlignment="0" applyProtection="0"/>
    <xf numFmtId="0" fontId="125" fillId="16" borderId="40" applyNumberFormat="0" applyAlignment="0" applyProtection="0"/>
    <xf numFmtId="0" fontId="127" fillId="0" borderId="0" applyNumberFormat="0" applyFill="0" applyBorder="0">
      <alignment horizontal="left"/>
    </xf>
    <xf numFmtId="0" fontId="127" fillId="0" borderId="0" applyNumberFormat="0" applyFill="0" applyBorder="0">
      <alignment horizontal="left"/>
    </xf>
    <xf numFmtId="1" fontId="128" fillId="0" borderId="0" applyProtection="0">
      <alignment horizontal="right" vertical="center"/>
    </xf>
    <xf numFmtId="0" fontId="26" fillId="0" borderId="0"/>
    <xf numFmtId="14" fontId="49" fillId="0" borderId="0">
      <alignment horizontal="center" wrapText="1"/>
      <protection locked="0"/>
    </xf>
    <xf numFmtId="14" fontId="49" fillId="0" borderId="0">
      <alignment horizontal="center" wrapText="1"/>
      <protection locked="0"/>
    </xf>
    <xf numFmtId="10" fontId="28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80" fontId="28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92" fontId="29" fillId="0" borderId="0" applyFill="0" applyBorder="0">
      <alignment horizontal="right"/>
      <protection locked="0"/>
    </xf>
    <xf numFmtId="193" fontId="21" fillId="0" borderId="2" applyFill="0" applyProtection="0"/>
    <xf numFmtId="0" fontId="129" fillId="0" borderId="41" applyFill="0" applyAlignment="0">
      <alignment horizontal="right"/>
    </xf>
    <xf numFmtId="0" fontId="129" fillId="0" borderId="41" applyFill="0" applyAlignment="0">
      <alignment horizontal="right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30" fillId="0" borderId="0"/>
    <xf numFmtId="1" fontId="131" fillId="27" borderId="0">
      <alignment horizontal="center"/>
    </xf>
    <xf numFmtId="0" fontId="29" fillId="0" borderId="0" applyNumberFormat="0" applyFont="0" applyFill="0" applyBorder="0" applyAlignment="0" applyProtection="0">
      <alignment horizontal="left"/>
    </xf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132" fillId="0" borderId="27">
      <alignment horizontal="center"/>
    </xf>
    <xf numFmtId="0" fontId="132" fillId="0" borderId="27">
      <alignment horizontal="center"/>
    </xf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29" fillId="54" borderId="0" applyNumberFormat="0" applyFont="0" applyBorder="0" applyAlignment="0" applyProtection="0"/>
    <xf numFmtId="0" fontId="29" fillId="54" borderId="0" applyNumberFormat="0" applyFon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9" fontId="21" fillId="0" borderId="0">
      <alignment horizontal="right"/>
    </xf>
    <xf numFmtId="49" fontId="21" fillId="0" borderId="0">
      <alignment horizontal="right"/>
    </xf>
    <xf numFmtId="0" fontId="133" fillId="0" borderId="0"/>
    <xf numFmtId="0" fontId="29" fillId="36" borderId="17" applyNumberFormat="0" applyFont="0" applyBorder="0" applyAlignment="0" applyProtection="0">
      <alignment horizontal="center"/>
    </xf>
    <xf numFmtId="0" fontId="29" fillId="36" borderId="17" applyNumberFormat="0" applyFont="0" applyBorder="0" applyAlignment="0" applyProtection="0">
      <alignment horizontal="center"/>
    </xf>
    <xf numFmtId="0" fontId="134" fillId="0" borderId="42">
      <alignment vertical="center"/>
    </xf>
    <xf numFmtId="194" fontId="135" fillId="0" borderId="0" applyFill="0" applyBorder="0">
      <alignment horizontal="right"/>
      <protection hidden="1"/>
    </xf>
    <xf numFmtId="0" fontId="72" fillId="45" borderId="19">
      <alignment horizontal="center" vertical="center" wrapText="1"/>
      <protection hidden="1"/>
    </xf>
    <xf numFmtId="1" fontId="130" fillId="55" borderId="0" applyNumberFormat="0" applyFont="0" applyBorder="0" applyAlignment="0">
      <alignment horizontal="left"/>
    </xf>
    <xf numFmtId="186" fontId="59" fillId="0" borderId="0" applyFill="0" applyBorder="0" applyAlignment="0" applyProtection="0"/>
    <xf numFmtId="3" fontId="40" fillId="0" borderId="0"/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39" fillId="0" borderId="0">
      <alignment vertical="center"/>
    </xf>
    <xf numFmtId="0" fontId="39" fillId="0" borderId="0">
      <alignment vertical="center"/>
    </xf>
    <xf numFmtId="0" fontId="60" fillId="56" borderId="43" applyNumberFormat="0" applyProtection="0">
      <alignment horizontal="center" wrapText="1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56" borderId="44" applyNumberFormat="0" applyAlignment="0" applyProtection="0">
      <alignment wrapText="1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28" fillId="57" borderId="0" applyNumberFormat="0" applyBorder="0">
      <alignment horizontal="center" wrapText="1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0" fontId="28" fillId="58" borderId="45" applyNumberFormat="0">
      <alignment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28" fillId="58" borderId="0" applyNumberFormat="0" applyBorder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>
      <alignment horizontal="right" wrapText="1"/>
    </xf>
    <xf numFmtId="17" fontId="28" fillId="0" borderId="0" applyFill="0" applyBorder="0">
      <alignment horizontal="right" wrapText="1"/>
    </xf>
    <xf numFmtId="0" fontId="28" fillId="0" borderId="0" applyFill="0" applyBorder="0" applyAlignment="0" applyProtection="0">
      <alignment wrapText="1"/>
    </xf>
    <xf numFmtId="0" fontId="72" fillId="0" borderId="0" applyNumberFormat="0" applyFill="0" applyBorder="0">
      <alignment horizontal="left" wrapText="1"/>
    </xf>
    <xf numFmtId="0" fontId="60" fillId="0" borderId="0" applyNumberFormat="0" applyFill="0" applyBorder="0">
      <alignment horizontal="center" wrapText="1"/>
    </xf>
    <xf numFmtId="0" fontId="60" fillId="0" borderId="0" applyNumberFormat="0" applyFill="0" applyBorder="0">
      <alignment horizontal="center" wrapText="1"/>
    </xf>
    <xf numFmtId="0" fontId="136" fillId="0" borderId="0" applyNumberFormat="0" applyFill="0" applyBorder="0" applyAlignment="0" applyProtection="0">
      <alignment horizontal="right" vertical="center" wrapText="1"/>
    </xf>
    <xf numFmtId="0" fontId="137" fillId="0" borderId="0" applyNumberFormat="0" applyFill="0" applyBorder="0" applyAlignment="0" applyProtection="0"/>
    <xf numFmtId="0" fontId="138" fillId="0" borderId="0" applyNumberFormat="0" applyFill="0" applyBorder="0" applyAlignment="0" applyProtection="0">
      <protection locked="0"/>
    </xf>
    <xf numFmtId="0" fontId="129" fillId="0" borderId="13" applyNumberFormat="0" applyFill="0" applyProtection="0">
      <alignment horizontal="right"/>
    </xf>
    <xf numFmtId="0" fontId="129" fillId="0" borderId="13" applyNumberFormat="0" applyFill="0" applyProtection="0">
      <alignment horizontal="right"/>
    </xf>
    <xf numFmtId="0" fontId="115" fillId="0" borderId="0"/>
    <xf numFmtId="183" fontId="49" fillId="0" borderId="0" applyFill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29" fillId="0" borderId="46" applyNumberFormat="0" applyProtection="0">
      <alignment horizontal="right"/>
    </xf>
    <xf numFmtId="0" fontId="129" fillId="0" borderId="46" applyNumberFormat="0" applyProtection="0">
      <alignment horizontal="right"/>
    </xf>
    <xf numFmtId="0" fontId="67" fillId="0" borderId="0"/>
    <xf numFmtId="0" fontId="67" fillId="0" borderId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139" fillId="0" borderId="3" applyBorder="0" applyProtection="0">
      <alignment horizontal="right" vertical="center"/>
    </xf>
    <xf numFmtId="0" fontId="140" fillId="59" borderId="0" applyBorder="0" applyProtection="0">
      <alignment horizontal="centerContinuous" vertical="center"/>
    </xf>
    <xf numFmtId="0" fontId="140" fillId="60" borderId="3" applyBorder="0" applyProtection="0">
      <alignment horizontal="centerContinuous" vertical="center"/>
    </xf>
    <xf numFmtId="0" fontId="139" fillId="0" borderId="0" applyBorder="0" applyProtection="0">
      <alignment vertical="center"/>
    </xf>
    <xf numFmtId="3" fontId="45" fillId="0" borderId="0" applyNumberFormat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41" fillId="0" borderId="0">
      <alignment vertical="center"/>
    </xf>
    <xf numFmtId="0" fontId="141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22" fillId="0" borderId="0"/>
    <xf numFmtId="0" fontId="142" fillId="0" borderId="0" applyFill="0" applyBorder="0" applyProtection="0">
      <alignment horizontal="left"/>
    </xf>
    <xf numFmtId="0" fontId="143" fillId="0" borderId="24" applyFill="0" applyBorder="0" applyProtection="0">
      <alignment horizontal="left" vertical="top"/>
    </xf>
    <xf numFmtId="0" fontId="144" fillId="0" borderId="0">
      <alignment horizontal="centerContinuous"/>
    </xf>
    <xf numFmtId="0" fontId="145" fillId="0" borderId="0" applyNumberFormat="0" applyFill="0" applyBorder="0">
      <alignment horizontal="left"/>
    </xf>
    <xf numFmtId="195" fontId="146" fillId="0" borderId="0" applyNumberFormat="0" applyFill="0" applyBorder="0">
      <alignment horizontal="right"/>
    </xf>
    <xf numFmtId="0" fontId="147" fillId="61" borderId="0">
      <alignment vertical="top" wrapText="1"/>
    </xf>
    <xf numFmtId="0" fontId="67" fillId="0" borderId="0"/>
    <xf numFmtId="0" fontId="67" fillId="0" borderId="0"/>
    <xf numFmtId="0" fontId="148" fillId="0" borderId="0"/>
    <xf numFmtId="0" fontId="149" fillId="0" borderId="0"/>
    <xf numFmtId="49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0" fontId="80" fillId="0" borderId="0"/>
    <xf numFmtId="0" fontId="25" fillId="0" borderId="0">
      <alignment horizontal="center"/>
    </xf>
    <xf numFmtId="0" fontId="150" fillId="0" borderId="0" applyNumberFormat="0" applyFill="0" applyBorder="0" applyAlignment="0" applyProtection="0"/>
    <xf numFmtId="3" fontId="151" fillId="0" borderId="0"/>
    <xf numFmtId="0" fontId="152" fillId="0" borderId="0" applyNumberFormat="0" applyFill="0" applyBorder="0" applyAlignment="0" applyProtection="0"/>
    <xf numFmtId="0" fontId="28" fillId="0" borderId="0" applyBorder="0"/>
    <xf numFmtId="0" fontId="153" fillId="62" borderId="0" applyNumberFormat="0" applyBorder="0">
      <alignment horizontal="center"/>
      <protection locked="0"/>
    </xf>
    <xf numFmtId="0" fontId="154" fillId="53" borderId="0" applyNumberFormat="0" applyBorder="0">
      <alignment horizontal="left"/>
      <protection locked="0"/>
    </xf>
    <xf numFmtId="0" fontId="155" fillId="46" borderId="0" applyNumberFormat="0" applyBorder="0">
      <alignment horizontal="center"/>
      <protection locked="0"/>
    </xf>
    <xf numFmtId="0" fontId="155" fillId="53" borderId="0" applyNumberFormat="0" applyBorder="0">
      <alignment horizontal="left"/>
      <protection locked="0"/>
    </xf>
    <xf numFmtId="0" fontId="156" fillId="46" borderId="0" applyNumberFormat="0" applyBorder="0">
      <protection locked="0"/>
    </xf>
    <xf numFmtId="0" fontId="154" fillId="63" borderId="0" applyNumberFormat="0" applyBorder="0">
      <alignment horizontal="left"/>
      <protection locked="0"/>
    </xf>
    <xf numFmtId="0" fontId="157" fillId="46" borderId="0" applyNumberFormat="0" applyBorder="0">
      <protection locked="0"/>
    </xf>
    <xf numFmtId="0" fontId="45" fillId="0" borderId="1">
      <alignment horizontal="right" wrapText="1"/>
    </xf>
    <xf numFmtId="0" fontId="154" fillId="64" borderId="0" applyNumberFormat="0" applyBorder="0">
      <alignment horizontal="right"/>
      <protection locked="0"/>
    </xf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154" fillId="49" borderId="0" applyNumberFormat="0" applyBorder="0">
      <protection locked="0"/>
    </xf>
    <xf numFmtId="0" fontId="158" fillId="65" borderId="0" applyNumberFormat="0" applyBorder="0">
      <protection locked="0"/>
    </xf>
    <xf numFmtId="0" fontId="159" fillId="65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3" fontId="45" fillId="0" borderId="3" applyNumberFormat="0"/>
    <xf numFmtId="0" fontId="160" fillId="66" borderId="0" applyNumberFormat="0" applyBorder="0">
      <protection locked="0"/>
    </xf>
    <xf numFmtId="0" fontId="161" fillId="0" borderId="47" applyNumberFormat="0" applyFill="0" applyAlignment="0" applyProtection="0"/>
    <xf numFmtId="0" fontId="71" fillId="0" borderId="46"/>
    <xf numFmtId="0" fontId="162" fillId="0" borderId="0">
      <alignment horizontal="right"/>
    </xf>
    <xf numFmtId="0" fontId="163" fillId="0" borderId="0">
      <alignment horizontal="fill"/>
    </xf>
    <xf numFmtId="0" fontId="131" fillId="27" borderId="24" applyBorder="0">
      <alignment horizontal="right" vertical="center"/>
      <protection locked="0"/>
    </xf>
    <xf numFmtId="0" fontId="164" fillId="0" borderId="0" applyNumberFormat="0"/>
    <xf numFmtId="0" fontId="109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60" fillId="0" borderId="0">
      <alignment horizontal="lef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96" fontId="59" fillId="0" borderId="0" applyFont="0" applyFill="0" applyBorder="0" applyAlignment="0" applyProtection="0"/>
    <xf numFmtId="14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" fontId="21" fillId="0" borderId="0"/>
    <xf numFmtId="3" fontId="21" fillId="0" borderId="0"/>
    <xf numFmtId="9" fontId="28" fillId="0" borderId="0" applyFont="0" applyFill="0" applyBorder="0" applyAlignment="0" applyProtection="0"/>
    <xf numFmtId="9" fontId="166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168" fillId="0" borderId="0" applyNumberFormat="0" applyFill="0" applyBorder="0" applyAlignment="0" applyProtection="0">
      <alignment vertical="top"/>
      <protection locked="0"/>
    </xf>
    <xf numFmtId="0" fontId="169" fillId="0" borderId="0" applyNumberFormat="0" applyFill="0" applyBorder="0" applyAlignment="0" applyProtection="0">
      <alignment vertical="top"/>
      <protection locked="0"/>
    </xf>
    <xf numFmtId="0" fontId="170" fillId="0" borderId="0" applyNumberFormat="0" applyFill="0" applyBorder="0" applyAlignment="0" applyProtection="0">
      <alignment vertical="top"/>
      <protection locked="0"/>
    </xf>
    <xf numFmtId="1" fontId="171" fillId="0" borderId="0"/>
    <xf numFmtId="0" fontId="172" fillId="0" borderId="0"/>
    <xf numFmtId="0" fontId="172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179" fontId="28" fillId="0" borderId="0" applyFont="0" applyFill="0" applyBorder="0" applyAlignment="0" applyProtection="0"/>
    <xf numFmtId="178" fontId="28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/>
    <xf numFmtId="38" fontId="166" fillId="0" borderId="0" applyFont="0" applyFill="0" applyBorder="0" applyAlignment="0" applyProtection="0"/>
    <xf numFmtId="38" fontId="16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74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9" fontId="93" fillId="0" borderId="0" applyFont="0" applyFill="0" applyBorder="0" applyAlignment="0" applyProtection="0"/>
    <xf numFmtId="0" fontId="37" fillId="0" borderId="0" applyFill="0" applyBorder="0" applyAlignment="0" applyProtection="0"/>
    <xf numFmtId="0" fontId="175" fillId="0" borderId="48" applyFont="0" applyFill="0" applyBorder="0" applyAlignment="0" applyProtection="0">
      <alignment horizontal="center"/>
    </xf>
    <xf numFmtId="0" fontId="37" fillId="0" borderId="0" applyFill="0" applyBorder="0" applyAlignment="0"/>
    <xf numFmtId="0" fontId="40" fillId="0" borderId="49" applyFont="0" applyFill="0" applyBorder="0">
      <alignment horizontal="center" wrapText="1"/>
    </xf>
    <xf numFmtId="177" fontId="176" fillId="0" borderId="0" applyFont="0" applyFill="0" applyBorder="0" applyAlignment="0" applyProtection="0"/>
    <xf numFmtId="176" fontId="176" fillId="0" borderId="0" applyFont="0" applyFill="0" applyBorder="0" applyAlignment="0" applyProtection="0"/>
    <xf numFmtId="0" fontId="93" fillId="50" borderId="0" applyNumberFormat="0" applyFont="0" applyBorder="0" applyAlignment="0">
      <protection locked="0"/>
    </xf>
    <xf numFmtId="0" fontId="93" fillId="50" borderId="0" applyNumberFormat="0" applyFont="0" applyBorder="0" applyAlignment="0">
      <protection locked="0"/>
    </xf>
    <xf numFmtId="0" fontId="3" fillId="0" borderId="0">
      <alignment vertical="center"/>
    </xf>
    <xf numFmtId="0" fontId="28" fillId="0" borderId="0"/>
    <xf numFmtId="0" fontId="177" fillId="0" borderId="0"/>
    <xf numFmtId="0" fontId="2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167" fillId="0" borderId="0">
      <alignment vertical="center"/>
    </xf>
    <xf numFmtId="49" fontId="93" fillId="0" borderId="0" applyFont="0" applyFill="0" applyBorder="0" applyAlignment="0" applyProtection="0"/>
    <xf numFmtId="0" fontId="178" fillId="0" borderId="0"/>
    <xf numFmtId="38" fontId="3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70" fillId="44" borderId="53" applyNumberFormat="0" applyAlignment="0" applyProtection="0"/>
    <xf numFmtId="0" fontId="70" fillId="44" borderId="53" applyNumberFormat="0" applyAlignment="0" applyProtection="0"/>
    <xf numFmtId="0" fontId="69" fillId="44" borderId="53" applyNumberFormat="0" applyAlignment="0" applyProtection="0"/>
    <xf numFmtId="0" fontId="70" fillId="44" borderId="55" applyNumberFormat="0" applyAlignment="0" applyProtection="0"/>
    <xf numFmtId="0" fontId="70" fillId="44" borderId="55" applyNumberFormat="0" applyAlignment="0" applyProtection="0"/>
    <xf numFmtId="0" fontId="69" fillId="44" borderId="55" applyNumberFormat="0" applyAlignment="0" applyProtection="0"/>
    <xf numFmtId="0" fontId="70" fillId="44" borderId="57" applyNumberFormat="0" applyAlignment="0" applyProtection="0"/>
    <xf numFmtId="0" fontId="70" fillId="44" borderId="57" applyNumberFormat="0" applyAlignment="0" applyProtection="0"/>
    <xf numFmtId="0" fontId="69" fillId="44" borderId="57" applyNumberFormat="0" applyAlignment="0" applyProtection="0"/>
    <xf numFmtId="0" fontId="69" fillId="44" borderId="62" applyNumberFormat="0" applyAlignment="0" applyProtection="0"/>
    <xf numFmtId="0" fontId="70" fillId="44" borderId="62" applyNumberFormat="0" applyAlignment="0" applyProtection="0"/>
    <xf numFmtId="0" fontId="70" fillId="44" borderId="62" applyNumberFormat="0" applyAlignment="0" applyProtection="0"/>
    <xf numFmtId="0" fontId="69" fillId="44" borderId="61" applyNumberFormat="0" applyAlignment="0" applyProtection="0"/>
    <xf numFmtId="0" fontId="70" fillId="44" borderId="61" applyNumberFormat="0" applyAlignment="0" applyProtection="0"/>
    <xf numFmtId="0" fontId="70" fillId="44" borderId="61" applyNumberFormat="0" applyAlignment="0" applyProtection="0"/>
    <xf numFmtId="0" fontId="69" fillId="44" borderId="52" applyNumberFormat="0" applyAlignment="0" applyProtection="0"/>
    <xf numFmtId="0" fontId="70" fillId="44" borderId="52" applyNumberFormat="0" applyAlignment="0" applyProtection="0"/>
    <xf numFmtId="0" fontId="70" fillId="44" borderId="52" applyNumberFormat="0" applyAlignment="0" applyProtection="0"/>
    <xf numFmtId="0" fontId="69" fillId="44" borderId="58" applyNumberFormat="0" applyAlignment="0" applyProtection="0"/>
    <xf numFmtId="0" fontId="70" fillId="44" borderId="58" applyNumberFormat="0" applyAlignment="0" applyProtection="0"/>
    <xf numFmtId="0" fontId="70" fillId="44" borderId="58" applyNumberFormat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179" fillId="0" borderId="0"/>
    <xf numFmtId="9" fontId="179" fillId="0" borderId="0" applyFont="0" applyFill="0" applyBorder="0" applyAlignment="0" applyProtection="0">
      <alignment vertical="center"/>
    </xf>
    <xf numFmtId="38" fontId="179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38" fontId="179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197" fontId="180" fillId="0" borderId="0" xfId="0" applyNumberFormat="1" applyFont="1" applyFill="1" applyBorder="1">
      <alignment vertical="center"/>
    </xf>
    <xf numFmtId="178" fontId="180" fillId="0" borderId="19" xfId="0" applyNumberFormat="1" applyFont="1" applyFill="1" applyBorder="1">
      <alignment vertical="center"/>
    </xf>
    <xf numFmtId="178" fontId="180" fillId="0" borderId="0" xfId="0" applyNumberFormat="1" applyFont="1" applyFill="1">
      <alignment vertical="center"/>
    </xf>
    <xf numFmtId="197" fontId="180" fillId="0" borderId="0" xfId="0" applyNumberFormat="1" applyFont="1" applyFill="1">
      <alignment vertical="center"/>
    </xf>
    <xf numFmtId="178" fontId="180" fillId="0" borderId="0" xfId="0" applyNumberFormat="1" applyFont="1" applyFill="1" applyBorder="1">
      <alignment vertical="center"/>
    </xf>
    <xf numFmtId="197" fontId="180" fillId="0" borderId="24" xfId="0" applyNumberFormat="1" applyFont="1" applyFill="1" applyBorder="1">
      <alignment vertical="center"/>
    </xf>
    <xf numFmtId="197" fontId="180" fillId="0" borderId="3" xfId="0" applyNumberFormat="1" applyFont="1" applyFill="1" applyBorder="1">
      <alignment vertical="center"/>
    </xf>
    <xf numFmtId="197" fontId="180" fillId="0" borderId="16" xfId="0" applyNumberFormat="1" applyFont="1" applyFill="1" applyBorder="1">
      <alignment vertical="center"/>
    </xf>
    <xf numFmtId="197" fontId="180" fillId="0" borderId="51" xfId="0" applyNumberFormat="1" applyFont="1" applyFill="1" applyBorder="1">
      <alignment vertical="center"/>
    </xf>
    <xf numFmtId="178" fontId="180" fillId="0" borderId="0" xfId="0" applyNumberFormat="1" applyFont="1" applyFill="1" applyAlignment="1">
      <alignment horizontal="right" vertical="center"/>
    </xf>
    <xf numFmtId="178" fontId="180" fillId="0" borderId="14" xfId="0" applyNumberFormat="1" applyFont="1" applyFill="1" applyBorder="1" applyAlignment="1">
      <alignment horizontal="centerContinuous" vertical="center"/>
    </xf>
    <xf numFmtId="178" fontId="180" fillId="0" borderId="15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>
      <alignment vertical="center"/>
    </xf>
    <xf numFmtId="178" fontId="180" fillId="0" borderId="1" xfId="0" applyNumberFormat="1" applyFont="1" applyFill="1" applyBorder="1">
      <alignment vertical="center"/>
    </xf>
    <xf numFmtId="178" fontId="180" fillId="0" borderId="14" xfId="0" applyNumberFormat="1" applyFont="1" applyFill="1" applyBorder="1">
      <alignment vertical="center"/>
    </xf>
    <xf numFmtId="178" fontId="180" fillId="0" borderId="20" xfId="0" applyNumberFormat="1" applyFont="1" applyFill="1" applyBorder="1">
      <alignment vertical="center"/>
    </xf>
    <xf numFmtId="178" fontId="180" fillId="0" borderId="20" xfId="0" applyNumberFormat="1" applyFont="1" applyFill="1" applyBorder="1" applyAlignment="1">
      <alignment horizontal="center" vertical="center"/>
    </xf>
    <xf numFmtId="178" fontId="180" fillId="0" borderId="17" xfId="0" applyNumberFormat="1" applyFont="1" applyFill="1" applyBorder="1" applyAlignment="1">
      <alignment horizontal="center" vertical="center"/>
    </xf>
    <xf numFmtId="178" fontId="180" fillId="0" borderId="3" xfId="0" applyNumberFormat="1" applyFont="1" applyFill="1" applyBorder="1">
      <alignment vertical="center"/>
    </xf>
    <xf numFmtId="197" fontId="180" fillId="0" borderId="1" xfId="0" applyNumberFormat="1" applyFont="1" applyFill="1" applyBorder="1">
      <alignment vertical="center"/>
    </xf>
    <xf numFmtId="197" fontId="180" fillId="0" borderId="18" xfId="0" applyNumberFormat="1" applyFont="1" applyFill="1" applyBorder="1">
      <alignment vertical="center"/>
    </xf>
    <xf numFmtId="197" fontId="180" fillId="0" borderId="51" xfId="0" applyNumberFormat="1" applyFont="1" applyFill="1" applyBorder="1" applyAlignment="1">
      <alignment vertical="center"/>
    </xf>
    <xf numFmtId="197" fontId="180" fillId="0" borderId="18" xfId="0" applyNumberFormat="1" applyFont="1" applyFill="1" applyBorder="1" applyAlignment="1">
      <alignment vertical="center"/>
    </xf>
    <xf numFmtId="198" fontId="180" fillId="0" borderId="0" xfId="0" applyNumberFormat="1" applyFont="1" applyFill="1">
      <alignment vertical="center"/>
    </xf>
    <xf numFmtId="198" fontId="180" fillId="0" borderId="51" xfId="0" applyNumberFormat="1" applyFont="1" applyFill="1" applyBorder="1">
      <alignment vertical="center"/>
    </xf>
    <xf numFmtId="198" fontId="180" fillId="0" borderId="1" xfId="0" applyNumberFormat="1" applyFont="1" applyFill="1" applyBorder="1">
      <alignment vertical="center"/>
    </xf>
    <xf numFmtId="198" fontId="180" fillId="0" borderId="18" xfId="0" applyNumberFormat="1" applyFont="1" applyFill="1" applyBorder="1">
      <alignment vertical="center"/>
    </xf>
    <xf numFmtId="197" fontId="180" fillId="0" borderId="30" xfId="0" applyNumberFormat="1" applyFont="1" applyFill="1" applyBorder="1">
      <alignment vertical="center"/>
    </xf>
    <xf numFmtId="197" fontId="180" fillId="0" borderId="19" xfId="0" applyNumberFormat="1" applyFont="1" applyFill="1" applyBorder="1">
      <alignment vertical="center"/>
    </xf>
    <xf numFmtId="197" fontId="180" fillId="0" borderId="49" xfId="0" applyNumberFormat="1" applyFont="1" applyFill="1" applyBorder="1">
      <alignment vertical="center"/>
    </xf>
    <xf numFmtId="197" fontId="180" fillId="0" borderId="15" xfId="0" applyNumberFormat="1" applyFont="1" applyFill="1" applyBorder="1">
      <alignment vertical="center"/>
    </xf>
    <xf numFmtId="197" fontId="180" fillId="0" borderId="20" xfId="0" applyNumberFormat="1" applyFont="1" applyFill="1" applyBorder="1">
      <alignment vertical="center"/>
    </xf>
    <xf numFmtId="197" fontId="180" fillId="0" borderId="14" xfId="0" applyNumberFormat="1" applyFont="1" applyFill="1" applyBorder="1">
      <alignment vertical="center"/>
    </xf>
    <xf numFmtId="197" fontId="180" fillId="0" borderId="63" xfId="0" applyNumberFormat="1" applyFont="1" applyFill="1" applyBorder="1">
      <alignment vertical="center"/>
    </xf>
    <xf numFmtId="197" fontId="181" fillId="0" borderId="19" xfId="0" applyNumberFormat="1" applyFont="1" applyFill="1" applyBorder="1">
      <alignment vertical="center"/>
    </xf>
    <xf numFmtId="0" fontId="0" fillId="0" borderId="24" xfId="0" applyFill="1" applyBorder="1">
      <alignment vertical="center"/>
    </xf>
    <xf numFmtId="0" fontId="0" fillId="0" borderId="3" xfId="0" applyFill="1" applyBorder="1">
      <alignment vertical="center"/>
    </xf>
    <xf numFmtId="178" fontId="180" fillId="0" borderId="19" xfId="0" applyNumberFormat="1" applyFont="1" applyFill="1" applyBorder="1" applyAlignment="1">
      <alignment horizontal="right" vertical="center"/>
    </xf>
    <xf numFmtId="197" fontId="180" fillId="0" borderId="0" xfId="0" applyNumberFormat="1" applyFont="1">
      <alignment vertical="center"/>
    </xf>
    <xf numFmtId="178" fontId="180" fillId="0" borderId="0" xfId="0" applyNumberFormat="1" applyFont="1">
      <alignment vertical="center"/>
    </xf>
    <xf numFmtId="197" fontId="180" fillId="0" borderId="1" xfId="0" applyNumberFormat="1" applyFont="1" applyBorder="1">
      <alignment vertical="center"/>
    </xf>
    <xf numFmtId="197" fontId="180" fillId="0" borderId="18" xfId="0" applyNumberFormat="1" applyFont="1" applyBorder="1">
      <alignment vertical="center"/>
    </xf>
    <xf numFmtId="197" fontId="181" fillId="0" borderId="51" xfId="0" applyNumberFormat="1" applyFont="1" applyBorder="1">
      <alignment vertical="center"/>
    </xf>
    <xf numFmtId="197" fontId="181" fillId="0" borderId="0" xfId="0" applyNumberFormat="1" applyFont="1">
      <alignment vertical="center"/>
    </xf>
    <xf numFmtId="197" fontId="180" fillId="0" borderId="64" xfId="0" applyNumberFormat="1" applyFont="1" applyFill="1" applyBorder="1">
      <alignment vertical="center"/>
    </xf>
    <xf numFmtId="178" fontId="180" fillId="0" borderId="65" xfId="0" applyNumberFormat="1" applyFont="1" applyFill="1" applyBorder="1" applyAlignment="1">
      <alignment horizontal="right" vertical="center"/>
    </xf>
    <xf numFmtId="197" fontId="181" fillId="0" borderId="0" xfId="0" applyNumberFormat="1" applyFont="1" applyFill="1">
      <alignment vertical="center"/>
    </xf>
    <xf numFmtId="197" fontId="181" fillId="0" borderId="51" xfId="0" applyNumberFormat="1" applyFont="1" applyFill="1" applyBorder="1">
      <alignment vertical="center"/>
    </xf>
    <xf numFmtId="41" fontId="180" fillId="0" borderId="64" xfId="0" applyNumberFormat="1" applyFont="1" applyBorder="1" applyAlignment="1">
      <alignment horizontal="center" vertical="center"/>
    </xf>
    <xf numFmtId="41" fontId="180" fillId="0" borderId="20" xfId="0" applyNumberFormat="1" applyFont="1" applyBorder="1" applyAlignment="1">
      <alignment horizontal="center" vertical="center" shrinkToFit="1"/>
    </xf>
    <xf numFmtId="41" fontId="180" fillId="0" borderId="20" xfId="0" applyNumberFormat="1" applyFont="1" applyBorder="1" applyAlignment="1">
      <alignment horizontal="center" vertical="center"/>
    </xf>
    <xf numFmtId="41" fontId="180" fillId="0" borderId="17" xfId="0" applyNumberFormat="1" applyFont="1" applyBorder="1" applyAlignment="1">
      <alignment horizontal="center" vertical="center" shrinkToFit="1"/>
    </xf>
    <xf numFmtId="41" fontId="180" fillId="0" borderId="19" xfId="0" applyNumberFormat="1" applyFont="1" applyFill="1" applyBorder="1" applyAlignment="1">
      <alignment horizontal="right" vertical="center"/>
    </xf>
    <xf numFmtId="41" fontId="180" fillId="0" borderId="0" xfId="0" applyNumberFormat="1" applyFont="1" applyFill="1" applyBorder="1">
      <alignment vertical="center"/>
    </xf>
    <xf numFmtId="41" fontId="180" fillId="0" borderId="0" xfId="0" applyNumberFormat="1" applyFont="1" applyFill="1">
      <alignment vertical="center"/>
    </xf>
    <xf numFmtId="178" fontId="180" fillId="0" borderId="65" xfId="0" applyNumberFormat="1" applyFont="1" applyFill="1" applyBorder="1">
      <alignment vertical="center"/>
    </xf>
    <xf numFmtId="41" fontId="180" fillId="0" borderId="19" xfId="0" applyNumberFormat="1" applyFont="1" applyFill="1" applyBorder="1">
      <alignment vertical="center"/>
    </xf>
    <xf numFmtId="201" fontId="180" fillId="0" borderId="19" xfId="0" applyNumberFormat="1" applyFont="1" applyFill="1" applyBorder="1">
      <alignment vertical="center"/>
    </xf>
    <xf numFmtId="41" fontId="180" fillId="0" borderId="65" xfId="0" applyNumberFormat="1" applyFont="1" applyFill="1" applyBorder="1" applyAlignment="1">
      <alignment horizontal="right" vertical="center"/>
    </xf>
    <xf numFmtId="41" fontId="180" fillId="0" borderId="65" xfId="0" applyNumberFormat="1" applyFont="1" applyFill="1" applyBorder="1">
      <alignment vertical="center"/>
    </xf>
    <xf numFmtId="199" fontId="180" fillId="0" borderId="65" xfId="0" applyNumberFormat="1" applyFont="1" applyFill="1" applyBorder="1">
      <alignment vertical="center"/>
    </xf>
    <xf numFmtId="199" fontId="180" fillId="0" borderId="65" xfId="0" applyNumberFormat="1" applyFont="1" applyFill="1" applyBorder="1" applyAlignment="1">
      <alignment horizontal="right" vertical="center"/>
    </xf>
    <xf numFmtId="199" fontId="180" fillId="0" borderId="19" xfId="0" applyNumberFormat="1" applyFont="1" applyFill="1" applyBorder="1">
      <alignment vertical="center"/>
    </xf>
    <xf numFmtId="200" fontId="180" fillId="0" borderId="65" xfId="0" applyNumberFormat="1" applyFont="1" applyFill="1" applyBorder="1">
      <alignment vertical="center"/>
    </xf>
    <xf numFmtId="200" fontId="180" fillId="0" borderId="65" xfId="0" applyNumberFormat="1" applyFont="1" applyFill="1" applyBorder="1" applyAlignment="1">
      <alignment horizontal="right" vertical="center"/>
    </xf>
    <xf numFmtId="200" fontId="180" fillId="0" borderId="19" xfId="0" applyNumberFormat="1" applyFont="1" applyFill="1" applyBorder="1">
      <alignment vertical="center"/>
    </xf>
    <xf numFmtId="178" fontId="181" fillId="0" borderId="19" xfId="0" applyNumberFormat="1" applyFont="1" applyFill="1" applyBorder="1" applyAlignment="1">
      <alignment horizontal="right" vertical="center"/>
    </xf>
    <xf numFmtId="197" fontId="181" fillId="0" borderId="65" xfId="0" applyNumberFormat="1" applyFont="1" applyFill="1" applyBorder="1">
      <alignment vertical="center"/>
    </xf>
    <xf numFmtId="178" fontId="180" fillId="0" borderId="20" xfId="0" applyNumberFormat="1" applyFont="1" applyBorder="1" applyAlignment="1">
      <alignment horizontal="center" vertical="center"/>
    </xf>
    <xf numFmtId="41" fontId="180" fillId="67" borderId="17" xfId="0" applyNumberFormat="1" applyFont="1" applyFill="1" applyBorder="1" applyAlignment="1">
      <alignment horizontal="center" vertical="center" shrinkToFit="1"/>
    </xf>
    <xf numFmtId="197" fontId="180" fillId="0" borderId="65" xfId="0" applyNumberFormat="1" applyFont="1" applyFill="1" applyBorder="1">
      <alignment vertical="center"/>
    </xf>
    <xf numFmtId="202" fontId="180" fillId="0" borderId="19" xfId="0" applyNumberFormat="1" applyFont="1" applyFill="1" applyBorder="1" applyAlignment="1">
      <alignment horizontal="right" vertical="center"/>
    </xf>
    <xf numFmtId="202" fontId="180" fillId="0" borderId="65" xfId="0" applyNumberFormat="1" applyFont="1" applyFill="1" applyBorder="1" applyAlignment="1">
      <alignment horizontal="right" vertical="center"/>
    </xf>
    <xf numFmtId="202" fontId="180" fillId="0" borderId="19" xfId="0" applyNumberFormat="1" applyFont="1" applyFill="1" applyBorder="1">
      <alignment vertical="center"/>
    </xf>
    <xf numFmtId="203" fontId="180" fillId="0" borderId="19" xfId="0" applyNumberFormat="1" applyFont="1" applyFill="1" applyBorder="1" applyAlignment="1">
      <alignment horizontal="right" vertical="center"/>
    </xf>
    <xf numFmtId="203" fontId="180" fillId="0" borderId="65" xfId="0" applyNumberFormat="1" applyFont="1" applyFill="1" applyBorder="1" applyAlignment="1">
      <alignment horizontal="right" vertical="center"/>
    </xf>
    <xf numFmtId="203" fontId="180" fillId="0" borderId="19" xfId="0" applyNumberFormat="1" applyFont="1" applyFill="1" applyBorder="1">
      <alignment vertical="center"/>
    </xf>
    <xf numFmtId="201" fontId="180" fillId="0" borderId="65" xfId="0" applyNumberFormat="1" applyFont="1" applyFill="1" applyBorder="1">
      <alignment vertical="center"/>
    </xf>
    <xf numFmtId="178" fontId="180" fillId="0" borderId="1" xfId="0" applyNumberFormat="1" applyFont="1" applyFill="1" applyBorder="1" applyAlignment="1">
      <alignment horizontal="center" vertical="center"/>
    </xf>
    <xf numFmtId="178" fontId="180" fillId="67" borderId="17" xfId="0" applyNumberFormat="1" applyFont="1" applyFill="1" applyBorder="1" applyAlignment="1">
      <alignment horizontal="center" vertical="center"/>
    </xf>
    <xf numFmtId="41" fontId="180" fillId="0" borderId="14" xfId="0" applyNumberFormat="1" applyFont="1" applyBorder="1" applyAlignment="1">
      <alignment horizontal="center" vertical="center"/>
    </xf>
    <xf numFmtId="201" fontId="180" fillId="0" borderId="19" xfId="0" applyNumberFormat="1" applyFont="1" applyFill="1" applyBorder="1" applyAlignment="1">
      <alignment horizontal="right" vertical="center"/>
    </xf>
    <xf numFmtId="49" fontId="180" fillId="0" borderId="0" xfId="0" applyNumberFormat="1" applyFont="1" applyFill="1" applyAlignment="1">
      <alignment horizontal="left" vertical="center"/>
    </xf>
    <xf numFmtId="197" fontId="180" fillId="0" borderId="51" xfId="0" applyNumberFormat="1" applyFont="1" applyFill="1" applyBorder="1" applyAlignment="1">
      <alignment horizontal="center" vertical="center"/>
    </xf>
    <xf numFmtId="197" fontId="180" fillId="0" borderId="1" xfId="0" applyNumberFormat="1" applyFont="1" applyFill="1" applyBorder="1" applyAlignment="1">
      <alignment horizontal="center" vertical="center"/>
    </xf>
    <xf numFmtId="197" fontId="180" fillId="0" borderId="18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 applyAlignment="1">
      <alignment horizontal="center" vertical="center"/>
    </xf>
    <xf numFmtId="178" fontId="180" fillId="0" borderId="1" xfId="0" applyNumberFormat="1" applyFont="1" applyFill="1" applyBorder="1" applyAlignment="1">
      <alignment horizontal="center" vertical="center"/>
    </xf>
    <xf numFmtId="0" fontId="180" fillId="0" borderId="0" xfId="0" quotePrefix="1" applyNumberFormat="1" applyFont="1" applyFill="1" applyAlignment="1">
      <alignment horizontal="left" vertical="center"/>
    </xf>
    <xf numFmtId="178" fontId="180" fillId="0" borderId="13" xfId="0" applyNumberFormat="1" applyFont="1" applyFill="1" applyBorder="1" applyAlignment="1">
      <alignment horizontal="center" vertical="center"/>
    </xf>
  </cellXfs>
  <cellStyles count="2956">
    <cellStyle name="_ニッパツ　メモ図表_Book5" xfId="23" xr:uid="{00000000-0005-0000-0000-000009000000}"/>
    <cellStyle name="_ヒアリングメモ図表②_Book5" xfId="24" xr:uid="{00000000-0005-0000-0000-00000C000000}"/>
    <cellStyle name="_マリオネット分析" xfId="25" xr:uid="{00000000-0005-0000-0000-00000D000000}"/>
    <cellStyle name="_系列別　修正粗利と台数によるＯＰ推計" xfId="26" xr:uid="{00000000-0005-0000-0000-00000E000000}"/>
    <cellStyle name="_系列別　修正粗利と台数によるＯＰ推計_Book3" xfId="27" xr:uid="{00000000-0005-0000-0000-00000F000000}"/>
    <cellStyle name="’Ê‰Ý [0.00]_GE 3 MINIMUM" xfId="28" xr:uid="{00000000-0005-0000-0000-000010000000}"/>
    <cellStyle name="’Ê‰Ý_GE 3 MINIMUM" xfId="29" xr:uid="{00000000-0005-0000-0000-000011000000}"/>
    <cellStyle name="£ BP" xfId="30" xr:uid="{00000000-0005-0000-0000-000012000000}"/>
    <cellStyle name="£ BP 2" xfId="31" xr:uid="{00000000-0005-0000-0000-000013000000}"/>
    <cellStyle name="£ BP 3" xfId="32" xr:uid="{00000000-0005-0000-0000-000014000000}"/>
    <cellStyle name="£ BP 4" xfId="33" xr:uid="{00000000-0005-0000-0000-000015000000}"/>
    <cellStyle name="£ BP 5" xfId="34" xr:uid="{00000000-0005-0000-0000-000016000000}"/>
    <cellStyle name="£ BP 6" xfId="35" xr:uid="{00000000-0005-0000-0000-000017000000}"/>
    <cellStyle name="¥ JY" xfId="36" xr:uid="{00000000-0005-0000-0000-000018000000}"/>
    <cellStyle name="¥ JY 2" xfId="37" xr:uid="{00000000-0005-0000-0000-000019000000}"/>
    <cellStyle name="¥ JY 3" xfId="38" xr:uid="{00000000-0005-0000-0000-00001A000000}"/>
    <cellStyle name="¥ JY 4" xfId="39" xr:uid="{00000000-0005-0000-0000-00001B000000}"/>
    <cellStyle name="¥ JY 5" xfId="40" xr:uid="{00000000-0005-0000-0000-00001C000000}"/>
    <cellStyle name="¥ JY 6" xfId="41" xr:uid="{00000000-0005-0000-0000-00001D000000}"/>
    <cellStyle name="¥ JY_Valuation list" xfId="42" xr:uid="{00000000-0005-0000-0000-00001E000000}"/>
    <cellStyle name="•W€_Comparables" xfId="43" xr:uid="{00000000-0005-0000-0000-00001F000000}"/>
    <cellStyle name="•W_GE 3 MINIMUM" xfId="44" xr:uid="{00000000-0005-0000-0000-000020000000}"/>
    <cellStyle name="ÊÝ [0.00]_COMPANY" xfId="45" xr:uid="{00000000-0005-0000-0000-000021000000}"/>
    <cellStyle name="ÊÝ_COMPANY" xfId="46" xr:uid="{00000000-0005-0000-0000-000022000000}"/>
    <cellStyle name="W_GTParent" xfId="47" xr:uid="{00000000-0005-0000-0000-000023000000}"/>
    <cellStyle name="0" xfId="48" xr:uid="{00000000-0005-0000-0000-000024000000}"/>
    <cellStyle name="0 2" xfId="49" xr:uid="{00000000-0005-0000-0000-000025000000}"/>
    <cellStyle name="0%" xfId="50" xr:uid="{00000000-0005-0000-0000-000026000000}"/>
    <cellStyle name="0% 2" xfId="51" xr:uid="{00000000-0005-0000-0000-000027000000}"/>
    <cellStyle name="0% 3" xfId="52" xr:uid="{00000000-0005-0000-0000-000028000000}"/>
    <cellStyle name="0% 4" xfId="53" xr:uid="{00000000-0005-0000-0000-000029000000}"/>
    <cellStyle name="0% 5" xfId="54" xr:uid="{00000000-0005-0000-0000-00002A000000}"/>
    <cellStyle name="0% 6" xfId="55" xr:uid="{00000000-0005-0000-0000-00002B000000}"/>
    <cellStyle name="0% 7" xfId="56" xr:uid="{00000000-0005-0000-0000-00002C000000}"/>
    <cellStyle name="0% 8" xfId="57" xr:uid="{00000000-0005-0000-0000-00002D000000}"/>
    <cellStyle name="0%_New_Valuation list" xfId="58" xr:uid="{00000000-0005-0000-0000-00002E000000}"/>
    <cellStyle name="0.0" xfId="59" xr:uid="{00000000-0005-0000-0000-00002F000000}"/>
    <cellStyle name="0.0 2" xfId="60" xr:uid="{00000000-0005-0000-0000-000030000000}"/>
    <cellStyle name="0.0%" xfId="61" xr:uid="{00000000-0005-0000-0000-000031000000}"/>
    <cellStyle name="0.0% 2" xfId="62" xr:uid="{00000000-0005-0000-0000-000032000000}"/>
    <cellStyle name="0.0_Diageo FRS 17 and Capacity" xfId="63" xr:uid="{00000000-0005-0000-0000-000033000000}"/>
    <cellStyle name="0.00" xfId="64" xr:uid="{00000000-0005-0000-0000-000034000000}"/>
    <cellStyle name="0.00 2" xfId="65" xr:uid="{00000000-0005-0000-0000-000035000000}"/>
    <cellStyle name="0.00%" xfId="66" xr:uid="{00000000-0005-0000-0000-000036000000}"/>
    <cellStyle name="0.00% 2" xfId="67" xr:uid="{00000000-0005-0000-0000-000037000000}"/>
    <cellStyle name="1,comma" xfId="68" xr:uid="{00000000-0005-0000-0000-000038000000}"/>
    <cellStyle name="1,comma 2" xfId="69" xr:uid="{00000000-0005-0000-0000-000039000000}"/>
    <cellStyle name="1,comma 3" xfId="70" xr:uid="{00000000-0005-0000-0000-00003A000000}"/>
    <cellStyle name="1,comma 4" xfId="71" xr:uid="{00000000-0005-0000-0000-00003B000000}"/>
    <cellStyle name="1,comma 5" xfId="72" xr:uid="{00000000-0005-0000-0000-00003C000000}"/>
    <cellStyle name="1,comma 6" xfId="73" xr:uid="{00000000-0005-0000-0000-00003D000000}"/>
    <cellStyle name="1,comma 7" xfId="74" xr:uid="{00000000-0005-0000-0000-00003E000000}"/>
    <cellStyle name="1,comma 8" xfId="75" xr:uid="{00000000-0005-0000-0000-00003F000000}"/>
    <cellStyle name="1,comma_New_Valuation list" xfId="76" xr:uid="{00000000-0005-0000-0000-000040000000}"/>
    <cellStyle name="12" xfId="77" xr:uid="{00000000-0005-0000-0000-000041000000}"/>
    <cellStyle name="20% - Accent1" xfId="78" xr:uid="{00000000-0005-0000-0000-000042000000}"/>
    <cellStyle name="20% - Accent1 2" xfId="79" xr:uid="{00000000-0005-0000-0000-000043000000}"/>
    <cellStyle name="20% - Accent1 3" xfId="80" xr:uid="{00000000-0005-0000-0000-000044000000}"/>
    <cellStyle name="20% - Accent1_01.米国（販売実績+予想）" xfId="81" xr:uid="{00000000-0005-0000-0000-000045000000}"/>
    <cellStyle name="20% - Accent2" xfId="82" xr:uid="{00000000-0005-0000-0000-000046000000}"/>
    <cellStyle name="20% - Accent2 2" xfId="83" xr:uid="{00000000-0005-0000-0000-000047000000}"/>
    <cellStyle name="20% - Accent2 3" xfId="84" xr:uid="{00000000-0005-0000-0000-000048000000}"/>
    <cellStyle name="20% - Accent2_01.米国（販売実績+予想）" xfId="85" xr:uid="{00000000-0005-0000-0000-000049000000}"/>
    <cellStyle name="20% - Accent3" xfId="86" xr:uid="{00000000-0005-0000-0000-00004A000000}"/>
    <cellStyle name="20% - Accent3 2" xfId="87" xr:uid="{00000000-0005-0000-0000-00004B000000}"/>
    <cellStyle name="20% - Accent3 3" xfId="88" xr:uid="{00000000-0005-0000-0000-00004C000000}"/>
    <cellStyle name="20% - Accent3_01.米国（販売実績+予想）" xfId="89" xr:uid="{00000000-0005-0000-0000-00004D000000}"/>
    <cellStyle name="20% - Accent4" xfId="90" xr:uid="{00000000-0005-0000-0000-00004E000000}"/>
    <cellStyle name="20% - Accent4 2" xfId="91" xr:uid="{00000000-0005-0000-0000-00004F000000}"/>
    <cellStyle name="20% - Accent4 3" xfId="92" xr:uid="{00000000-0005-0000-0000-000050000000}"/>
    <cellStyle name="20% - Accent4_01.米国（販売実績+予想）" xfId="93" xr:uid="{00000000-0005-0000-0000-000051000000}"/>
    <cellStyle name="20% - Accent5" xfId="94" xr:uid="{00000000-0005-0000-0000-000052000000}"/>
    <cellStyle name="20% - Accent5 2" xfId="95" xr:uid="{00000000-0005-0000-0000-000053000000}"/>
    <cellStyle name="20% - Accent5 3" xfId="96" xr:uid="{00000000-0005-0000-0000-000054000000}"/>
    <cellStyle name="20% - Accent6" xfId="97" xr:uid="{00000000-0005-0000-0000-000055000000}"/>
    <cellStyle name="20% - Accent6 2" xfId="98" xr:uid="{00000000-0005-0000-0000-000056000000}"/>
    <cellStyle name="20% - Accent6 3" xfId="99" xr:uid="{00000000-0005-0000-0000-000057000000}"/>
    <cellStyle name="20% - Accent6_01.米国（販売実績+予想）" xfId="100" xr:uid="{00000000-0005-0000-0000-000058000000}"/>
    <cellStyle name="40% - Accent1" xfId="101" xr:uid="{00000000-0005-0000-0000-000059000000}"/>
    <cellStyle name="40% - Accent1 2" xfId="102" xr:uid="{00000000-0005-0000-0000-00005A000000}"/>
    <cellStyle name="40% - Accent1 3" xfId="103" xr:uid="{00000000-0005-0000-0000-00005B000000}"/>
    <cellStyle name="40% - Accent1_01.米国（販売実績+予想）" xfId="104" xr:uid="{00000000-0005-0000-0000-00005C000000}"/>
    <cellStyle name="40% - Accent2" xfId="105" xr:uid="{00000000-0005-0000-0000-00005D000000}"/>
    <cellStyle name="40% - Accent2 2" xfId="106" xr:uid="{00000000-0005-0000-0000-00005E000000}"/>
    <cellStyle name="40% - Accent2 3" xfId="107" xr:uid="{00000000-0005-0000-0000-00005F000000}"/>
    <cellStyle name="40% - Accent3" xfId="108" xr:uid="{00000000-0005-0000-0000-000060000000}"/>
    <cellStyle name="40% - Accent3 2" xfId="109" xr:uid="{00000000-0005-0000-0000-000061000000}"/>
    <cellStyle name="40% - Accent3 3" xfId="110" xr:uid="{00000000-0005-0000-0000-000062000000}"/>
    <cellStyle name="40% - Accent3_01.米国（販売実績+予想）" xfId="111" xr:uid="{00000000-0005-0000-0000-000063000000}"/>
    <cellStyle name="40% - Accent4" xfId="112" xr:uid="{00000000-0005-0000-0000-000064000000}"/>
    <cellStyle name="40% - Accent4 2" xfId="113" xr:uid="{00000000-0005-0000-0000-000065000000}"/>
    <cellStyle name="40% - Accent4 3" xfId="114" xr:uid="{00000000-0005-0000-0000-000066000000}"/>
    <cellStyle name="40% - Accent4_01.米国（販売実績+予想）" xfId="115" xr:uid="{00000000-0005-0000-0000-000067000000}"/>
    <cellStyle name="40% - Accent5" xfId="116" xr:uid="{00000000-0005-0000-0000-000068000000}"/>
    <cellStyle name="40% - Accent5 2" xfId="117" xr:uid="{00000000-0005-0000-0000-000069000000}"/>
    <cellStyle name="40% - Accent5 3" xfId="118" xr:uid="{00000000-0005-0000-0000-00006A000000}"/>
    <cellStyle name="40% - Accent5_01.米国（販売実績+予想）" xfId="119" xr:uid="{00000000-0005-0000-0000-00006B000000}"/>
    <cellStyle name="40% - Accent6" xfId="120" xr:uid="{00000000-0005-0000-0000-00006C000000}"/>
    <cellStyle name="40% - Accent6 2" xfId="121" xr:uid="{00000000-0005-0000-0000-00006D000000}"/>
    <cellStyle name="40% - Accent6 3" xfId="122" xr:uid="{00000000-0005-0000-0000-00006E000000}"/>
    <cellStyle name="40% - Accent6_01.米国（販売実績+予想）" xfId="123" xr:uid="{00000000-0005-0000-0000-00006F000000}"/>
    <cellStyle name="60% - Accent1" xfId="124" xr:uid="{00000000-0005-0000-0000-000070000000}"/>
    <cellStyle name="60% - Accent1 2" xfId="125" xr:uid="{00000000-0005-0000-0000-000071000000}"/>
    <cellStyle name="60% - Accent1 3" xfId="126" xr:uid="{00000000-0005-0000-0000-000072000000}"/>
    <cellStyle name="60% - Accent1_01.米国（販売実績+予想）" xfId="127" xr:uid="{00000000-0005-0000-0000-000073000000}"/>
    <cellStyle name="60% - Accent2" xfId="128" xr:uid="{00000000-0005-0000-0000-000074000000}"/>
    <cellStyle name="60% - Accent2 2" xfId="129" xr:uid="{00000000-0005-0000-0000-000075000000}"/>
    <cellStyle name="60% - Accent2 3" xfId="130" xr:uid="{00000000-0005-0000-0000-000076000000}"/>
    <cellStyle name="60% - Accent2_01.米国（販売実績+予想）" xfId="131" xr:uid="{00000000-0005-0000-0000-000077000000}"/>
    <cellStyle name="60% - Accent3" xfId="132" xr:uid="{00000000-0005-0000-0000-000078000000}"/>
    <cellStyle name="60% - Accent3 2" xfId="133" xr:uid="{00000000-0005-0000-0000-000079000000}"/>
    <cellStyle name="60% - Accent3 3" xfId="134" xr:uid="{00000000-0005-0000-0000-00007A000000}"/>
    <cellStyle name="60% - Accent3_01.米国（販売実績+予想）" xfId="135" xr:uid="{00000000-0005-0000-0000-00007B000000}"/>
    <cellStyle name="60% - Accent4" xfId="136" xr:uid="{00000000-0005-0000-0000-00007C000000}"/>
    <cellStyle name="60% - Accent4 2" xfId="137" xr:uid="{00000000-0005-0000-0000-00007D000000}"/>
    <cellStyle name="60% - Accent4 3" xfId="138" xr:uid="{00000000-0005-0000-0000-00007E000000}"/>
    <cellStyle name="60% - Accent4_01.米国（販売実績+予想）" xfId="139" xr:uid="{00000000-0005-0000-0000-00007F000000}"/>
    <cellStyle name="60% - Accent5" xfId="140" xr:uid="{00000000-0005-0000-0000-000080000000}"/>
    <cellStyle name="60% - Accent5 2" xfId="141" xr:uid="{00000000-0005-0000-0000-000081000000}"/>
    <cellStyle name="60% - Accent5 3" xfId="142" xr:uid="{00000000-0005-0000-0000-000082000000}"/>
    <cellStyle name="60% - Accent5_01.米国（販売実績+予想）" xfId="143" xr:uid="{00000000-0005-0000-0000-000083000000}"/>
    <cellStyle name="60% - Accent6" xfId="144" xr:uid="{00000000-0005-0000-0000-000084000000}"/>
    <cellStyle name="60% - Accent6 2" xfId="145" xr:uid="{00000000-0005-0000-0000-000085000000}"/>
    <cellStyle name="60% - Accent6 3" xfId="146" xr:uid="{00000000-0005-0000-0000-000086000000}"/>
    <cellStyle name="60% - Accent6_01.米国（販売実績+予想）" xfId="147" xr:uid="{00000000-0005-0000-0000-000087000000}"/>
    <cellStyle name="752131" xfId="148" xr:uid="{00000000-0005-0000-0000-000088000000}"/>
    <cellStyle name="A Table" xfId="149" xr:uid="{00000000-0005-0000-0000-000089000000}"/>
    <cellStyle name="A_Block Space" xfId="150" xr:uid="{00000000-0005-0000-0000-00008A000000}"/>
    <cellStyle name="A_BlueLine" xfId="151" xr:uid="{00000000-0005-0000-0000-00008B000000}"/>
    <cellStyle name="A_Do not Change" xfId="152" xr:uid="{00000000-0005-0000-0000-00008C000000}"/>
    <cellStyle name="A_Estimate" xfId="153" xr:uid="{00000000-0005-0000-0000-00008D000000}"/>
    <cellStyle name="A_Estimate 2" xfId="154" xr:uid="{00000000-0005-0000-0000-00008E000000}"/>
    <cellStyle name="A_Memo" xfId="155" xr:uid="{00000000-0005-0000-0000-00008F000000}"/>
    <cellStyle name="A_Memo_New_Valuation list" xfId="156" xr:uid="{00000000-0005-0000-0000-000090000000}"/>
    <cellStyle name="A_Memo_New_Valuation list_added" xfId="157" xr:uid="{00000000-0005-0000-0000-000091000000}"/>
    <cellStyle name="A_Memo_New_Valuation list_DV" xfId="158" xr:uid="{00000000-0005-0000-0000-000092000000}"/>
    <cellStyle name="A_Memo_New_Valuation list_sports" xfId="159" xr:uid="{00000000-0005-0000-0000-000093000000}"/>
    <cellStyle name="A_Memo_TEST_2_Valuation list" xfId="160" xr:uid="{00000000-0005-0000-0000-000094000000}"/>
    <cellStyle name="A_Memo_Valuation list" xfId="161" xr:uid="{00000000-0005-0000-0000-000095000000}"/>
    <cellStyle name="A_Normal" xfId="162" xr:uid="{00000000-0005-0000-0000-000096000000}"/>
    <cellStyle name="A_Normal 2" xfId="163" xr:uid="{00000000-0005-0000-0000-000097000000}"/>
    <cellStyle name="A_Normal 2_New_Valuation list" xfId="164" xr:uid="{00000000-0005-0000-0000-000098000000}"/>
    <cellStyle name="A_Normal 2_New_Valuation list_added" xfId="165" xr:uid="{00000000-0005-0000-0000-000099000000}"/>
    <cellStyle name="A_Normal 2_New_Valuation list_added_New_Valuation list_added" xfId="166" xr:uid="{00000000-0005-0000-0000-00009A000000}"/>
    <cellStyle name="A_Normal 2_New_Valuation list_added_New_Valuation list_added_New_Valuation list_added" xfId="167" xr:uid="{00000000-0005-0000-0000-00009B000000}"/>
    <cellStyle name="A_Normal 2_New_Valuation list_DV" xfId="168" xr:uid="{00000000-0005-0000-0000-00009C000000}"/>
    <cellStyle name="A_Normal 2_New_Valuation list_DV_New_Valuation list_added" xfId="169" xr:uid="{00000000-0005-0000-0000-00009D000000}"/>
    <cellStyle name="A_Normal 2_New_Valuation list_DV_New_Valuation list_added_New_Valuation list_added" xfId="170" xr:uid="{00000000-0005-0000-0000-00009E000000}"/>
    <cellStyle name="A_Normal 2_New_Valuation list_DV_New_Valuation list_DV" xfId="171" xr:uid="{00000000-0005-0000-0000-00009F000000}"/>
    <cellStyle name="A_Normal 2_New_Valuation list_DV_New_Valuation list_DV_New_Valuation list_added" xfId="172" xr:uid="{00000000-0005-0000-0000-0000A0000000}"/>
    <cellStyle name="A_Normal 2_New_Valuation list_DV_New_Valuation list_DV_New_Valuation list_added_New_Valuation list_added" xfId="173" xr:uid="{00000000-0005-0000-0000-0000A1000000}"/>
    <cellStyle name="A_Normal 2_New_Valuation list_DV_New_Valuation list_DV_New_Valuation list_added_New_Valuation list_added_New_Valuation list_added" xfId="174" xr:uid="{00000000-0005-0000-0000-0000A2000000}"/>
    <cellStyle name="A_Normal 2_New_Valuation list_DV_New_Valuation list_DV_New_Valuation list_DV" xfId="175" xr:uid="{00000000-0005-0000-0000-0000A3000000}"/>
    <cellStyle name="A_Normal 2_New_Valuation list_DV_New_Valuation list_DV_New_Valuation list_DV_New_Valuation list_added" xfId="176" xr:uid="{00000000-0005-0000-0000-0000A4000000}"/>
    <cellStyle name="A_Normal 2_New_Valuation list_DV_New_Valuation list_DV_New_Valuation list_DV_New_Valuation list_added_New_Valuation list_added" xfId="177" xr:uid="{00000000-0005-0000-0000-0000A5000000}"/>
    <cellStyle name="A_Normal 2_New_Valuation list_DV_New_Valuation list_DV_New_Valuation list_sports" xfId="178" xr:uid="{00000000-0005-0000-0000-0000A6000000}"/>
    <cellStyle name="A_Normal 2_New_Valuation list_DV_New_Valuation list_DV_New_Valuation list_sports_New_Valuation list_added" xfId="179" xr:uid="{00000000-0005-0000-0000-0000A7000000}"/>
    <cellStyle name="A_Normal 2_New_Valuation list_DV_New_Valuation list_DV_New_Valuation list_sports_New_Valuation list_added_New_Valuation list_added" xfId="180" xr:uid="{00000000-0005-0000-0000-0000A8000000}"/>
    <cellStyle name="A_Normal 2_New_Valuation list_New_Valuation list" xfId="181" xr:uid="{00000000-0005-0000-0000-0000A9000000}"/>
    <cellStyle name="A_Normal 2_New_Valuation list_New_Valuation list_added" xfId="182" xr:uid="{00000000-0005-0000-0000-0000AA000000}"/>
    <cellStyle name="A_Normal 2_New_Valuation list_New_Valuation list_added_New_Valuation list_added" xfId="183" xr:uid="{00000000-0005-0000-0000-0000AB000000}"/>
    <cellStyle name="A_Normal 2_New_Valuation list_New_Valuation list_DV" xfId="184" xr:uid="{00000000-0005-0000-0000-0000AC000000}"/>
    <cellStyle name="A_Normal 2_New_Valuation list_New_Valuation list_DV_New_Valuation list_added" xfId="185" xr:uid="{00000000-0005-0000-0000-0000AD000000}"/>
    <cellStyle name="A_Normal 2_New_Valuation list_New_Valuation list_DV_New_Valuation list_added_New_Valuation list_added" xfId="186" xr:uid="{00000000-0005-0000-0000-0000AE000000}"/>
    <cellStyle name="A_Normal 2_New_Valuation list_New_Valuation list_DV_New_Valuation list_added_New_Valuation list_added_New_Valuation list_added" xfId="187" xr:uid="{00000000-0005-0000-0000-0000AF000000}"/>
    <cellStyle name="A_Normal 2_New_Valuation list_New_Valuation list_DV_New_Valuation list_DV" xfId="188" xr:uid="{00000000-0005-0000-0000-0000B0000000}"/>
    <cellStyle name="A_Normal 2_New_Valuation list_New_Valuation list_DV_New_Valuation list_DV_New_Valuation list_added" xfId="189" xr:uid="{00000000-0005-0000-0000-0000B1000000}"/>
    <cellStyle name="A_Normal 2_New_Valuation list_New_Valuation list_DV_New_Valuation list_DV_New_Valuation list_added_New_Valuation list_added" xfId="190" xr:uid="{00000000-0005-0000-0000-0000B2000000}"/>
    <cellStyle name="A_Normal 2_New_Valuation list_New_Valuation list_DV_New_Valuation list_sports" xfId="191" xr:uid="{00000000-0005-0000-0000-0000B3000000}"/>
    <cellStyle name="A_Normal 2_New_Valuation list_New_Valuation list_DV_New_Valuation list_sports_New_Valuation list_added" xfId="192" xr:uid="{00000000-0005-0000-0000-0000B4000000}"/>
    <cellStyle name="A_Normal 2_New_Valuation list_New_Valuation list_DV_New_Valuation list_sports_New_Valuation list_added_New_Valuation list_added" xfId="193" xr:uid="{00000000-0005-0000-0000-0000B5000000}"/>
    <cellStyle name="A_Normal 2_New_Valuation list_New_Valuation list_New_Valuation list" xfId="194" xr:uid="{00000000-0005-0000-0000-0000B6000000}"/>
    <cellStyle name="A_Normal 2_New_Valuation list_New_Valuation list_New_Valuation list_added" xfId="195" xr:uid="{00000000-0005-0000-0000-0000B7000000}"/>
    <cellStyle name="A_Normal 2_New_Valuation list_New_Valuation list_New_Valuation list_added_New_Valuation list_added" xfId="196" xr:uid="{00000000-0005-0000-0000-0000B8000000}"/>
    <cellStyle name="A_Normal 2_New_Valuation list_New_Valuation list_New_Valuation list_added_New_Valuation list_added_New_Valuation list_added" xfId="197" xr:uid="{00000000-0005-0000-0000-0000B9000000}"/>
    <cellStyle name="A_Normal 2_New_Valuation list_New_Valuation list_New_Valuation list_DV" xfId="198" xr:uid="{00000000-0005-0000-0000-0000BA000000}"/>
    <cellStyle name="A_Normal 2_New_Valuation list_New_Valuation list_New_Valuation list_DV_New_Valuation list_added" xfId="199" xr:uid="{00000000-0005-0000-0000-0000BB000000}"/>
    <cellStyle name="A_Normal 2_New_Valuation list_New_Valuation list_New_Valuation list_DV_New_Valuation list_added_New_Valuation list_added" xfId="200" xr:uid="{00000000-0005-0000-0000-0000BC000000}"/>
    <cellStyle name="A_Normal 2_New_Valuation list_New_Valuation list_New_Valuation list_DV_New_Valuation list_DV" xfId="201" xr:uid="{00000000-0005-0000-0000-0000BD000000}"/>
    <cellStyle name="A_Normal 2_New_Valuation list_New_Valuation list_New_Valuation list_DV_New_Valuation list_DV_New_Valuation list_added" xfId="202" xr:uid="{00000000-0005-0000-0000-0000BE000000}"/>
    <cellStyle name="A_Normal 2_New_Valuation list_New_Valuation list_New_Valuation list_DV_New_Valuation list_DV_New_Valuation list_added_New_Valuation list_added" xfId="203" xr:uid="{00000000-0005-0000-0000-0000BF000000}"/>
    <cellStyle name="A_Normal 2_New_Valuation list_New_Valuation list_New_Valuation list_DV_New_Valuation list_DV_New_Valuation list_added_New_Valuation list_added_New_Valuation list_added" xfId="204" xr:uid="{00000000-0005-0000-0000-0000C0000000}"/>
    <cellStyle name="A_Normal 2_New_Valuation list_New_Valuation list_New_Valuation list_DV_New_Valuation list_DV_New_Valuation list_DV" xfId="205" xr:uid="{00000000-0005-0000-0000-0000C1000000}"/>
    <cellStyle name="A_Normal 2_New_Valuation list_New_Valuation list_New_Valuation list_DV_New_Valuation list_DV_New_Valuation list_DV_New_Valuation list_added" xfId="206" xr:uid="{00000000-0005-0000-0000-0000C2000000}"/>
    <cellStyle name="A_Normal 2_New_Valuation list_New_Valuation list_New_Valuation list_DV_New_Valuation list_DV_New_Valuation list_DV_New_Valuation list_added_New_Valuation list_added" xfId="207" xr:uid="{00000000-0005-0000-0000-0000C3000000}"/>
    <cellStyle name="A_Normal 2_New_Valuation list_New_Valuation list_New_Valuation list_DV_New_Valuation list_DV_New_Valuation list_sports" xfId="208" xr:uid="{00000000-0005-0000-0000-0000C4000000}"/>
    <cellStyle name="A_Normal 2_New_Valuation list_New_Valuation list_New_Valuation list_DV_New_Valuation list_DV_New_Valuation list_sports_New_Valuation list_added" xfId="209" xr:uid="{00000000-0005-0000-0000-0000C5000000}"/>
    <cellStyle name="A_Normal 2_New_Valuation list_New_Valuation list_New_Valuation list_DV_New_Valuation list_DV_New_Valuation list_sports_New_Valuation list_added_New_Valuation list_added" xfId="210" xr:uid="{00000000-0005-0000-0000-0000C6000000}"/>
    <cellStyle name="A_Normal 2_New_Valuation list_New_Valuation list_New_Valuation list_New_Valuation list" xfId="211" xr:uid="{00000000-0005-0000-0000-0000C7000000}"/>
    <cellStyle name="A_Normal 2_New_Valuation list_New_Valuation list_New_Valuation list_New_Valuation list_added" xfId="212" xr:uid="{00000000-0005-0000-0000-0000C8000000}"/>
    <cellStyle name="A_Normal 2_New_Valuation list_New_Valuation list_New_Valuation list_New_Valuation list_added_New_Valuation list_added" xfId="213" xr:uid="{00000000-0005-0000-0000-0000C9000000}"/>
    <cellStyle name="A_Normal 2_New_Valuation list_New_Valuation list_New_Valuation list_New_Valuation list_DV" xfId="214" xr:uid="{00000000-0005-0000-0000-0000CA000000}"/>
    <cellStyle name="A_Normal 2_New_Valuation list_New_Valuation list_New_Valuation list_New_Valuation list_DV_New_Valuation list_added" xfId="215" xr:uid="{00000000-0005-0000-0000-0000CB000000}"/>
    <cellStyle name="A_Normal 2_New_Valuation list_New_Valuation list_New_Valuation list_New_Valuation list_DV_New_Valuation list_added_New_Valuation list_added" xfId="216" xr:uid="{00000000-0005-0000-0000-0000CC000000}"/>
    <cellStyle name="A_Normal 2_New_Valuation list_New_Valuation list_New_Valuation list_New_Valuation list_DV_New_Valuation list_added_New_Valuation list_added_New_Valuation list_added" xfId="217" xr:uid="{00000000-0005-0000-0000-0000CD000000}"/>
    <cellStyle name="A_Normal 2_New_Valuation list_New_Valuation list_New_Valuation list_New_Valuation list_DV_New_Valuation list_DV" xfId="218" xr:uid="{00000000-0005-0000-0000-0000CE000000}"/>
    <cellStyle name="A_Normal 2_New_Valuation list_New_Valuation list_New_Valuation list_New_Valuation list_DV_New_Valuation list_DV_New_Valuation list_added" xfId="219" xr:uid="{00000000-0005-0000-0000-0000CF000000}"/>
    <cellStyle name="A_Normal 2_New_Valuation list_New_Valuation list_New_Valuation list_New_Valuation list_DV_New_Valuation list_DV_New_Valuation list_added_New_Valuation list_added" xfId="220" xr:uid="{00000000-0005-0000-0000-0000D0000000}"/>
    <cellStyle name="A_Normal 2_New_Valuation list_New_Valuation list_New_Valuation list_New_Valuation list_DV_New_Valuation list_sports" xfId="221" xr:uid="{00000000-0005-0000-0000-0000D1000000}"/>
    <cellStyle name="A_Normal 2_New_Valuation list_New_Valuation list_New_Valuation list_New_Valuation list_DV_New_Valuation list_sports_New_Valuation list_added" xfId="222" xr:uid="{00000000-0005-0000-0000-0000D2000000}"/>
    <cellStyle name="A_Normal 2_New_Valuation list_New_Valuation list_New_Valuation list_New_Valuation list_DV_New_Valuation list_sports_New_Valuation list_added_New_Valuation list_added" xfId="223" xr:uid="{00000000-0005-0000-0000-0000D3000000}"/>
    <cellStyle name="A_Normal 2_New_Valuation list_New_Valuation list_New_Valuation list_New_Valuation list_New_Valuation list" xfId="224" xr:uid="{00000000-0005-0000-0000-0000D4000000}"/>
    <cellStyle name="A_Normal 2_New_Valuation list_New_Valuation list_New_Valuation list_New_Valuation list_New_Valuation list_added" xfId="225" xr:uid="{00000000-0005-0000-0000-0000D5000000}"/>
    <cellStyle name="A_Normal 2_New_Valuation list_New_Valuation list_New_Valuation list_New_Valuation list_New_Valuation list_added_New_Valuation list_added" xfId="226" xr:uid="{00000000-0005-0000-0000-0000D6000000}"/>
    <cellStyle name="A_Normal 2_New_Valuation list_New_Valuation list_New_Valuation list_New_Valuation list_New_Valuation list_added_New_Valuation list_added_New_Valuation list_added" xfId="227" xr:uid="{00000000-0005-0000-0000-0000D7000000}"/>
    <cellStyle name="A_Normal 2_New_Valuation list_New_Valuation list_New_Valuation list_New_Valuation list_New_Valuation list_DV" xfId="228" xr:uid="{00000000-0005-0000-0000-0000D8000000}"/>
    <cellStyle name="A_Normal 2_New_Valuation list_New_Valuation list_New_Valuation list_New_Valuation list_New_Valuation list_DV_New_Valuation list_added" xfId="229" xr:uid="{00000000-0005-0000-0000-0000D9000000}"/>
    <cellStyle name="A_Normal 2_New_Valuation list_New_Valuation list_New_Valuation list_New_Valuation list_New_Valuation list_DV_New_Valuation list_added_New_Valuation list_added" xfId="230" xr:uid="{00000000-0005-0000-0000-0000DA000000}"/>
    <cellStyle name="A_Normal 2_New_Valuation list_New_Valuation list_New_Valuation list_New_Valuation list_New_Valuation list_DV_New_Valuation list_DV" xfId="231" xr:uid="{00000000-0005-0000-0000-0000DB000000}"/>
    <cellStyle name="A_Normal 2_New_Valuation list_New_Valuation list_New_Valuation list_New_Valuation list_New_Valuation list_DV_New_Valuation list_DV_New_Valuation list_added" xfId="232" xr:uid="{00000000-0005-0000-0000-0000DC000000}"/>
    <cellStyle name="A_Normal 2_New_Valuation list_New_Valuation list_New_Valuation list_New_Valuation list_New_Valuation list_DV_New_Valuation list_DV_New_Valuation list_added_New_Valuation list_added" xfId="233" xr:uid="{00000000-0005-0000-0000-0000DD000000}"/>
    <cellStyle name="A_Normal 2_New_Valuation list_New_Valuation list_New_Valuation list_New_Valuation list_New_Valuation list_DV_New_Valuation list_DV_New_Valuation list_added_New_Valuation list_added_New_Valuation list_added" xfId="234" xr:uid="{00000000-0005-0000-0000-0000DE000000}"/>
    <cellStyle name="A_Normal 2_New_Valuation list_New_Valuation list_New_Valuation list_New_Valuation list_New_Valuation list_DV_New_Valuation list_DV_New_Valuation list_DV" xfId="235" xr:uid="{00000000-0005-0000-0000-0000DF000000}"/>
    <cellStyle name="A_Normal 2_New_Valuation list_New_Valuation list_New_Valuation list_New_Valuation list_New_Valuation list_DV_New_Valuation list_DV_New_Valuation list_DV_New_Valuation list_added" xfId="236" xr:uid="{00000000-0005-0000-0000-0000E0000000}"/>
    <cellStyle name="A_Normal 2_New_Valuation list_New_Valuation list_New_Valuation list_New_Valuation list_New_Valuation list_DV_New_Valuation list_DV_New_Valuation list_DV_New_Valuation list_added_New_Valuation list_added" xfId="237" xr:uid="{00000000-0005-0000-0000-0000E1000000}"/>
    <cellStyle name="A_Normal 2_New_Valuation list_New_Valuation list_New_Valuation list_New_Valuation list_New_Valuation list_DV_New_Valuation list_DV_New_Valuation list_sports" xfId="238" xr:uid="{00000000-0005-0000-0000-0000E2000000}"/>
    <cellStyle name="A_Normal 2_New_Valuation list_New_Valuation list_New_Valuation list_New_Valuation list_New_Valuation list_DV_New_Valuation list_DV_New_Valuation list_sports_New_Valuation list_added" xfId="239" xr:uid="{00000000-0005-0000-0000-0000E3000000}"/>
    <cellStyle name="A_Normal 2_New_Valuation list_New_Valuation list_New_Valuation list_New_Valuation list_New_Valuation list_DV_New_Valuation list_DV_New_Valuation list_sports_New_Valuation list_added_New_Valuation list_added" xfId="240" xr:uid="{00000000-0005-0000-0000-0000E4000000}"/>
    <cellStyle name="A_Normal 2_New_Valuation list_New_Valuation list_New_Valuation list_New_Valuation list_New_Valuation list_New_Valuation list_added" xfId="241" xr:uid="{00000000-0005-0000-0000-0000E5000000}"/>
    <cellStyle name="A_Normal 2_New_Valuation list_New_Valuation list_New_Valuation list_New_Valuation list_New_Valuation list_New_Valuation list_added_New_Valuation list_added" xfId="242" xr:uid="{00000000-0005-0000-0000-0000E6000000}"/>
    <cellStyle name="A_Normal 2_New_Valuation list_New_Valuation list_New_Valuation list_New_Valuation list_New_Valuation list_New_Valuation list_DV" xfId="243" xr:uid="{00000000-0005-0000-0000-0000E7000000}"/>
    <cellStyle name="A_Normal 2_New_Valuation list_New_Valuation list_New_Valuation list_New_Valuation list_New_Valuation list_New_Valuation list_DV_New_Valuation list_added" xfId="244" xr:uid="{00000000-0005-0000-0000-0000E8000000}"/>
    <cellStyle name="A_Normal 2_New_Valuation list_New_Valuation list_New_Valuation list_New_Valuation list_New_Valuation list_New_Valuation list_DV_New_Valuation list_added_New_Valuation list_added" xfId="245" xr:uid="{00000000-0005-0000-0000-0000E9000000}"/>
    <cellStyle name="A_Normal 2_New_Valuation list_New_Valuation list_New_Valuation list_New_Valuation list_New_Valuation list_New_Valuation list_DV_New_Valuation list_added_New_Valuation list_added_New_Valuation list_added" xfId="246" xr:uid="{00000000-0005-0000-0000-0000EA000000}"/>
    <cellStyle name="A_Normal 2_New_Valuation list_New_Valuation list_New_Valuation list_New_Valuation list_New_Valuation list_New_Valuation list_DV_New_Valuation list_DV" xfId="247" xr:uid="{00000000-0005-0000-0000-0000EB000000}"/>
    <cellStyle name="A_Normal 2_New_Valuation list_New_Valuation list_New_Valuation list_New_Valuation list_New_Valuation list_New_Valuation list_DV_New_Valuation list_DV_New_Valuation list_added" xfId="248" xr:uid="{00000000-0005-0000-0000-0000EC000000}"/>
    <cellStyle name="A_Normal 2_New_Valuation list_New_Valuation list_New_Valuation list_New_Valuation list_New_Valuation list_New_Valuation list_DV_New_Valuation list_DV_New_Valuation list_added_New_Valuation list_added" xfId="249" xr:uid="{00000000-0005-0000-0000-0000ED000000}"/>
    <cellStyle name="A_Normal 2_New_Valuation list_New_Valuation list_New_Valuation list_New_Valuation list_New_Valuation list_New_Valuation list_DV_New_Valuation list_sports" xfId="250" xr:uid="{00000000-0005-0000-0000-0000EE000000}"/>
    <cellStyle name="A_Normal 2_New_Valuation list_New_Valuation list_New_Valuation list_New_Valuation list_New_Valuation list_New_Valuation list_DV_New_Valuation list_sports_New_Valuation list_added" xfId="251" xr:uid="{00000000-0005-0000-0000-0000EF000000}"/>
    <cellStyle name="A_Normal 2_New_Valuation list_New_Valuation list_New_Valuation list_New_Valuation list_New_Valuation list_New_Valuation list_DV_New_Valuation list_sports_New_Valuation list_added_New_Valuation list_added" xfId="252" xr:uid="{00000000-0005-0000-0000-0000F0000000}"/>
    <cellStyle name="A_Normal 2_New_Valuation list_New_Valuation list_New_Valuation list_New_Valuation list_New_Valuation list_sports" xfId="253" xr:uid="{00000000-0005-0000-0000-0000F1000000}"/>
    <cellStyle name="A_Normal 2_New_Valuation list_New_Valuation list_New_Valuation list_New_Valuation list_New_Valuation list_sports_New_Valuation list_added" xfId="254" xr:uid="{00000000-0005-0000-0000-0000F2000000}"/>
    <cellStyle name="A_Normal 2_New_Valuation list_New_Valuation list_New_Valuation list_New_Valuation list_New_Valuation list_sports_New_Valuation list_added_New_Valuation list_added" xfId="255" xr:uid="{00000000-0005-0000-0000-0000F3000000}"/>
    <cellStyle name="A_Normal 2_New_Valuation list_New_Valuation list_New_Valuation list_sports" xfId="256" xr:uid="{00000000-0005-0000-0000-0000F4000000}"/>
    <cellStyle name="A_Normal 2_New_Valuation list_New_Valuation list_New_Valuation list_sports_New_Valuation list_added" xfId="257" xr:uid="{00000000-0005-0000-0000-0000F5000000}"/>
    <cellStyle name="A_Normal 2_New_Valuation list_New_Valuation list_New_Valuation list_sports_New_Valuation list_added_New_Valuation list_added" xfId="258" xr:uid="{00000000-0005-0000-0000-0000F6000000}"/>
    <cellStyle name="A_Normal 2_New_Valuation list_sports" xfId="259" xr:uid="{00000000-0005-0000-0000-0000F7000000}"/>
    <cellStyle name="A_Normal 2_New_Valuation list_sports_New_Valuation list_added" xfId="260" xr:uid="{00000000-0005-0000-0000-0000F8000000}"/>
    <cellStyle name="A_Normal 2_New_Valuation list_sports_New_Valuation list_added_New_Valuation list_added" xfId="261" xr:uid="{00000000-0005-0000-0000-0000F9000000}"/>
    <cellStyle name="A_Normal 2_TEST_2_Valuation list" xfId="262" xr:uid="{00000000-0005-0000-0000-0000FA000000}"/>
    <cellStyle name="A_Normal 2_TEST_2_Valuation list_New_Valuation list" xfId="263" xr:uid="{00000000-0005-0000-0000-0000FB000000}"/>
    <cellStyle name="A_Normal 2_TEST_2_Valuation list_New_Valuation list_added" xfId="264" xr:uid="{00000000-0005-0000-0000-0000FC000000}"/>
    <cellStyle name="A_Normal 2_TEST_2_Valuation list_New_Valuation list_added_New_Valuation list_added" xfId="265" xr:uid="{00000000-0005-0000-0000-0000FD000000}"/>
    <cellStyle name="A_Normal 2_TEST_2_Valuation list_New_Valuation list_DV" xfId="266" xr:uid="{00000000-0005-0000-0000-0000FE000000}"/>
    <cellStyle name="A_Normal 2_TEST_2_Valuation list_New_Valuation list_DV_New_Valuation list_added" xfId="267" xr:uid="{00000000-0005-0000-0000-0000FF000000}"/>
    <cellStyle name="A_Normal 2_TEST_2_Valuation list_New_Valuation list_DV_New_Valuation list_added_New_Valuation list_added" xfId="268" xr:uid="{00000000-0005-0000-0000-000000010000}"/>
    <cellStyle name="A_Normal 2_TEST_2_Valuation list_New_Valuation list_DV_New_Valuation list_added_New_Valuation list_added_New_Valuation list_added" xfId="269" xr:uid="{00000000-0005-0000-0000-000001010000}"/>
    <cellStyle name="A_Normal 2_TEST_2_Valuation list_New_Valuation list_DV_New_Valuation list_DV" xfId="270" xr:uid="{00000000-0005-0000-0000-000002010000}"/>
    <cellStyle name="A_Normal 2_TEST_2_Valuation list_New_Valuation list_DV_New_Valuation list_DV_New_Valuation list_added" xfId="271" xr:uid="{00000000-0005-0000-0000-000003010000}"/>
    <cellStyle name="A_Normal 2_TEST_2_Valuation list_New_Valuation list_DV_New_Valuation list_DV_New_Valuation list_added_New_Valuation list_added" xfId="272" xr:uid="{00000000-0005-0000-0000-000004010000}"/>
    <cellStyle name="A_Normal 2_TEST_2_Valuation list_New_Valuation list_DV_New_Valuation list_sports" xfId="273" xr:uid="{00000000-0005-0000-0000-000005010000}"/>
    <cellStyle name="A_Normal 2_TEST_2_Valuation list_New_Valuation list_DV_New_Valuation list_sports_New_Valuation list_added" xfId="274" xr:uid="{00000000-0005-0000-0000-000006010000}"/>
    <cellStyle name="A_Normal 2_TEST_2_Valuation list_New_Valuation list_DV_New_Valuation list_sports_New_Valuation list_added_New_Valuation list_added" xfId="275" xr:uid="{00000000-0005-0000-0000-000007010000}"/>
    <cellStyle name="A_Normal 2_TEST_2_Valuation list_New_Valuation list_New_Valuation list" xfId="276" xr:uid="{00000000-0005-0000-0000-000008010000}"/>
    <cellStyle name="A_Normal 2_TEST_2_Valuation list_New_Valuation list_New_Valuation list_added" xfId="277" xr:uid="{00000000-0005-0000-0000-000009010000}"/>
    <cellStyle name="A_Normal 2_TEST_2_Valuation list_New_Valuation list_New_Valuation list_added_New_Valuation list_added" xfId="278" xr:uid="{00000000-0005-0000-0000-00000A010000}"/>
    <cellStyle name="A_Normal 2_TEST_2_Valuation list_New_Valuation list_New_Valuation list_added_New_Valuation list_added_New_Valuation list_added" xfId="279" xr:uid="{00000000-0005-0000-0000-00000B010000}"/>
    <cellStyle name="A_Normal 2_TEST_2_Valuation list_New_Valuation list_New_Valuation list_DV" xfId="280" xr:uid="{00000000-0005-0000-0000-00000C010000}"/>
    <cellStyle name="A_Normal 2_TEST_2_Valuation list_New_Valuation list_New_Valuation list_DV_New_Valuation list_added" xfId="281" xr:uid="{00000000-0005-0000-0000-00000D010000}"/>
    <cellStyle name="A_Normal 2_TEST_2_Valuation list_New_Valuation list_New_Valuation list_DV_New_Valuation list_added_New_Valuation list_added" xfId="282" xr:uid="{00000000-0005-0000-0000-00000E010000}"/>
    <cellStyle name="A_Normal 2_TEST_2_Valuation list_New_Valuation list_New_Valuation list_DV_New_Valuation list_DV" xfId="283" xr:uid="{00000000-0005-0000-0000-00000F010000}"/>
    <cellStyle name="A_Normal 2_TEST_2_Valuation list_New_Valuation list_New_Valuation list_DV_New_Valuation list_DV_New_Valuation list_added" xfId="284" xr:uid="{00000000-0005-0000-0000-000010010000}"/>
    <cellStyle name="A_Normal 2_TEST_2_Valuation list_New_Valuation list_New_Valuation list_DV_New_Valuation list_DV_New_Valuation list_added_New_Valuation list_added" xfId="285" xr:uid="{00000000-0005-0000-0000-000011010000}"/>
    <cellStyle name="A_Normal 2_TEST_2_Valuation list_New_Valuation list_New_Valuation list_DV_New_Valuation list_DV_New_Valuation list_added_New_Valuation list_added_New_Valuation list_added" xfId="286" xr:uid="{00000000-0005-0000-0000-000012010000}"/>
    <cellStyle name="A_Normal 2_TEST_2_Valuation list_New_Valuation list_New_Valuation list_DV_New_Valuation list_DV_New_Valuation list_DV" xfId="287" xr:uid="{00000000-0005-0000-0000-000013010000}"/>
    <cellStyle name="A_Normal 2_TEST_2_Valuation list_New_Valuation list_New_Valuation list_DV_New_Valuation list_DV_New_Valuation list_DV_New_Valuation list_added" xfId="288" xr:uid="{00000000-0005-0000-0000-000014010000}"/>
    <cellStyle name="A_Normal 2_TEST_2_Valuation list_New_Valuation list_New_Valuation list_DV_New_Valuation list_DV_New_Valuation list_DV_New_Valuation list_added_New_Valuation list_added" xfId="289" xr:uid="{00000000-0005-0000-0000-000015010000}"/>
    <cellStyle name="A_Normal 2_TEST_2_Valuation list_New_Valuation list_New_Valuation list_DV_New_Valuation list_DV_New_Valuation list_sports" xfId="290" xr:uid="{00000000-0005-0000-0000-000016010000}"/>
    <cellStyle name="A_Normal 2_TEST_2_Valuation list_New_Valuation list_New_Valuation list_DV_New_Valuation list_DV_New_Valuation list_sports_New_Valuation list_added" xfId="291" xr:uid="{00000000-0005-0000-0000-000017010000}"/>
    <cellStyle name="A_Normal 2_TEST_2_Valuation list_New_Valuation list_New_Valuation list_DV_New_Valuation list_DV_New_Valuation list_sports_New_Valuation list_added_New_Valuation list_added" xfId="292" xr:uid="{00000000-0005-0000-0000-000018010000}"/>
    <cellStyle name="A_Normal 2_TEST_2_Valuation list_New_Valuation list_New_Valuation list_New_Valuation list" xfId="293" xr:uid="{00000000-0005-0000-0000-000019010000}"/>
    <cellStyle name="A_Normal 2_TEST_2_Valuation list_New_Valuation list_New_Valuation list_New_Valuation list_added" xfId="294" xr:uid="{00000000-0005-0000-0000-00001A010000}"/>
    <cellStyle name="A_Normal 2_TEST_2_Valuation list_New_Valuation list_New_Valuation list_New_Valuation list_added_New_Valuation list_added" xfId="295" xr:uid="{00000000-0005-0000-0000-00001B010000}"/>
    <cellStyle name="A_Normal 2_TEST_2_Valuation list_New_Valuation list_New_Valuation list_New_Valuation list_DV" xfId="296" xr:uid="{00000000-0005-0000-0000-00001C010000}"/>
    <cellStyle name="A_Normal 2_TEST_2_Valuation list_New_Valuation list_New_Valuation list_New_Valuation list_DV_New_Valuation list_added" xfId="297" xr:uid="{00000000-0005-0000-0000-00001D010000}"/>
    <cellStyle name="A_Normal 2_TEST_2_Valuation list_New_Valuation list_New_Valuation list_New_Valuation list_DV_New_Valuation list_added_New_Valuation list_added" xfId="298" xr:uid="{00000000-0005-0000-0000-00001E010000}"/>
    <cellStyle name="A_Normal 2_TEST_2_Valuation list_New_Valuation list_New_Valuation list_New_Valuation list_DV_New_Valuation list_added_New_Valuation list_added_New_Valuation list_added" xfId="299" xr:uid="{00000000-0005-0000-0000-00001F010000}"/>
    <cellStyle name="A_Normal 2_TEST_2_Valuation list_New_Valuation list_New_Valuation list_New_Valuation list_DV_New_Valuation list_DV" xfId="300" xr:uid="{00000000-0005-0000-0000-000020010000}"/>
    <cellStyle name="A_Normal 2_TEST_2_Valuation list_New_Valuation list_New_Valuation list_New_Valuation list_DV_New_Valuation list_DV_New_Valuation list_added" xfId="301" xr:uid="{00000000-0005-0000-0000-000021010000}"/>
    <cellStyle name="A_Normal 2_TEST_2_Valuation list_New_Valuation list_New_Valuation list_New_Valuation list_DV_New_Valuation list_DV_New_Valuation list_added_New_Valuation list_added" xfId="302" xr:uid="{00000000-0005-0000-0000-000022010000}"/>
    <cellStyle name="A_Normal 2_TEST_2_Valuation list_New_Valuation list_New_Valuation list_New_Valuation list_DV_New_Valuation list_sports" xfId="303" xr:uid="{00000000-0005-0000-0000-000023010000}"/>
    <cellStyle name="A_Normal 2_TEST_2_Valuation list_New_Valuation list_New_Valuation list_New_Valuation list_DV_New_Valuation list_sports_New_Valuation list_added" xfId="304" xr:uid="{00000000-0005-0000-0000-000024010000}"/>
    <cellStyle name="A_Normal 2_TEST_2_Valuation list_New_Valuation list_New_Valuation list_New_Valuation list_DV_New_Valuation list_sports_New_Valuation list_added_New_Valuation list_added" xfId="305" xr:uid="{00000000-0005-0000-0000-000025010000}"/>
    <cellStyle name="A_Normal 2_TEST_2_Valuation list_New_Valuation list_New_Valuation list_New_Valuation list_New_Valuation list" xfId="306" xr:uid="{00000000-0005-0000-0000-000026010000}"/>
    <cellStyle name="A_Normal 2_TEST_2_Valuation list_New_Valuation list_New_Valuation list_New_Valuation list_New_Valuation list_added" xfId="307" xr:uid="{00000000-0005-0000-0000-000027010000}"/>
    <cellStyle name="A_Normal 2_TEST_2_Valuation list_New_Valuation list_New_Valuation list_New_Valuation list_New_Valuation list_added_New_Valuation list_added" xfId="308" xr:uid="{00000000-0005-0000-0000-000028010000}"/>
    <cellStyle name="A_Normal 2_TEST_2_Valuation list_New_Valuation list_New_Valuation list_New_Valuation list_New_Valuation list_added_New_Valuation list_added_New_Valuation list_added" xfId="309" xr:uid="{00000000-0005-0000-0000-000029010000}"/>
    <cellStyle name="A_Normal 2_TEST_2_Valuation list_New_Valuation list_New_Valuation list_New_Valuation list_New_Valuation list_DV" xfId="310" xr:uid="{00000000-0005-0000-0000-00002A010000}"/>
    <cellStyle name="A_Normal 2_TEST_2_Valuation list_New_Valuation list_New_Valuation list_New_Valuation list_New_Valuation list_DV_New_Valuation list_added" xfId="311" xr:uid="{00000000-0005-0000-0000-00002B010000}"/>
    <cellStyle name="A_Normal 2_TEST_2_Valuation list_New_Valuation list_New_Valuation list_New_Valuation list_New_Valuation list_DV_New_Valuation list_added_New_Valuation list_added" xfId="312" xr:uid="{00000000-0005-0000-0000-00002C010000}"/>
    <cellStyle name="A_Normal 2_TEST_2_Valuation list_New_Valuation list_New_Valuation list_New_Valuation list_New_Valuation list_DV_New_Valuation list_DV" xfId="313" xr:uid="{00000000-0005-0000-0000-00002D010000}"/>
    <cellStyle name="A_Normal 2_TEST_2_Valuation list_New_Valuation list_New_Valuation list_New_Valuation list_New_Valuation list_DV_New_Valuation list_DV_New_Valuation list_added" xfId="314" xr:uid="{00000000-0005-0000-0000-00002E010000}"/>
    <cellStyle name="A_Normal 2_TEST_2_Valuation list_New_Valuation list_New_Valuation list_New_Valuation list_New_Valuation list_DV_New_Valuation list_DV_New_Valuation list_added_New_Valuation list_added" xfId="315" xr:uid="{00000000-0005-0000-0000-00002F010000}"/>
    <cellStyle name="A_Normal 2_TEST_2_Valuation list_New_Valuation list_New_Valuation list_New_Valuation list_New_Valuation list_DV_New_Valuation list_DV_New_Valuation list_added_New_Valuation list_added_New_Valuation list_added" xfId="316" xr:uid="{00000000-0005-0000-0000-000030010000}"/>
    <cellStyle name="A_Normal 2_TEST_2_Valuation list_New_Valuation list_New_Valuation list_New_Valuation list_New_Valuation list_DV_New_Valuation list_DV_New_Valuation list_DV" xfId="317" xr:uid="{00000000-0005-0000-0000-000031010000}"/>
    <cellStyle name="A_Normal 2_TEST_2_Valuation list_New_Valuation list_New_Valuation list_New_Valuation list_New_Valuation list_DV_New_Valuation list_DV_New_Valuation list_DV_New_Valuation list_added" xfId="318" xr:uid="{00000000-0005-0000-0000-000032010000}"/>
    <cellStyle name="A_Normal 2_TEST_2_Valuation list_New_Valuation list_New_Valuation list_New_Valuation list_New_Valuation list_DV_New_Valuation list_DV_New_Valuation list_DV_New_Valuation list_added_New_Valuation list_added" xfId="319" xr:uid="{00000000-0005-0000-0000-000033010000}"/>
    <cellStyle name="A_Normal 2_TEST_2_Valuation list_New_Valuation list_New_Valuation list_New_Valuation list_New_Valuation list_DV_New_Valuation list_DV_New_Valuation list_sports" xfId="320" xr:uid="{00000000-0005-0000-0000-000034010000}"/>
    <cellStyle name="A_Normal 2_TEST_2_Valuation list_New_Valuation list_New_Valuation list_New_Valuation list_New_Valuation list_DV_New_Valuation list_DV_New_Valuation list_sports_New_Valuation list_added" xfId="321" xr:uid="{00000000-0005-0000-0000-000035010000}"/>
    <cellStyle name="A_Normal 2_TEST_2_Valuation list_New_Valuation list_New_Valuation list_New_Valuation list_New_Valuation list_DV_New_Valuation list_DV_New_Valuation list_sports_New_Valuation list_added_New_Valuation list_added" xfId="322" xr:uid="{00000000-0005-0000-0000-000036010000}"/>
    <cellStyle name="A_Normal 2_TEST_2_Valuation list_New_Valuation list_New_Valuation list_New_Valuation list_New_Valuation list_New_Valuation list_added" xfId="323" xr:uid="{00000000-0005-0000-0000-000037010000}"/>
    <cellStyle name="A_Normal 2_TEST_2_Valuation list_New_Valuation list_New_Valuation list_New_Valuation list_New_Valuation list_New_Valuation list_added_New_Valuation list_added" xfId="324" xr:uid="{00000000-0005-0000-0000-000038010000}"/>
    <cellStyle name="A_Normal 2_TEST_2_Valuation list_New_Valuation list_New_Valuation list_New_Valuation list_New_Valuation list_New_Valuation list_DV" xfId="325" xr:uid="{00000000-0005-0000-0000-000039010000}"/>
    <cellStyle name="A_Normal 2_TEST_2_Valuation list_New_Valuation list_New_Valuation list_New_Valuation list_New_Valuation list_New_Valuation list_DV_New_Valuation list_added" xfId="326" xr:uid="{00000000-0005-0000-0000-00003A010000}"/>
    <cellStyle name="A_Normal 2_TEST_2_Valuation list_New_Valuation list_New_Valuation list_New_Valuation list_New_Valuation list_New_Valuation list_DV_New_Valuation list_added_New_Valuation list_added" xfId="327" xr:uid="{00000000-0005-0000-0000-00003B010000}"/>
    <cellStyle name="A_Normal 2_TEST_2_Valuation list_New_Valuation list_New_Valuation list_New_Valuation list_New_Valuation list_New_Valuation list_DV_New_Valuation list_added_New_Valuation list_added_New_Valuation list_added" xfId="328" xr:uid="{00000000-0005-0000-0000-00003C010000}"/>
    <cellStyle name="A_Normal 2_TEST_2_Valuation list_New_Valuation list_New_Valuation list_New_Valuation list_New_Valuation list_New_Valuation list_DV_New_Valuation list_DV" xfId="329" xr:uid="{00000000-0005-0000-0000-00003D010000}"/>
    <cellStyle name="A_Normal 2_TEST_2_Valuation list_New_Valuation list_New_Valuation list_New_Valuation list_New_Valuation list_New_Valuation list_DV_New_Valuation list_DV_New_Valuation list_added" xfId="330" xr:uid="{00000000-0005-0000-0000-00003E010000}"/>
    <cellStyle name="A_Normal 2_TEST_2_Valuation list_New_Valuation list_New_Valuation list_New_Valuation list_New_Valuation list_New_Valuation list_DV_New_Valuation list_DV_New_Valuation list_added_New_Valuation list_added" xfId="331" xr:uid="{00000000-0005-0000-0000-00003F010000}"/>
    <cellStyle name="A_Normal 2_TEST_2_Valuation list_New_Valuation list_New_Valuation list_New_Valuation list_New_Valuation list_New_Valuation list_DV_New_Valuation list_sports" xfId="332" xr:uid="{00000000-0005-0000-0000-000040010000}"/>
    <cellStyle name="A_Normal 2_TEST_2_Valuation list_New_Valuation list_New_Valuation list_New_Valuation list_New_Valuation list_New_Valuation list_DV_New_Valuation list_sports_New_Valuation list_added" xfId="333" xr:uid="{00000000-0005-0000-0000-000041010000}"/>
    <cellStyle name="A_Normal 2_TEST_2_Valuation list_New_Valuation list_New_Valuation list_New_Valuation list_New_Valuation list_New_Valuation list_DV_New_Valuation list_sports_New_Valuation list_added_New_Valuation list_added" xfId="334" xr:uid="{00000000-0005-0000-0000-000042010000}"/>
    <cellStyle name="A_Normal 2_TEST_2_Valuation list_New_Valuation list_New_Valuation list_New_Valuation list_New_Valuation list_sports" xfId="335" xr:uid="{00000000-0005-0000-0000-000043010000}"/>
    <cellStyle name="A_Normal 2_TEST_2_Valuation list_New_Valuation list_New_Valuation list_New_Valuation list_New_Valuation list_sports_New_Valuation list_added" xfId="336" xr:uid="{00000000-0005-0000-0000-000044010000}"/>
    <cellStyle name="A_Normal 2_TEST_2_Valuation list_New_Valuation list_New_Valuation list_New_Valuation list_New_Valuation list_sports_New_Valuation list_added_New_Valuation list_added" xfId="337" xr:uid="{00000000-0005-0000-0000-000045010000}"/>
    <cellStyle name="A_Normal 2_TEST_2_Valuation list_New_Valuation list_New_Valuation list_sports" xfId="338" xr:uid="{00000000-0005-0000-0000-000046010000}"/>
    <cellStyle name="A_Normal 2_TEST_2_Valuation list_New_Valuation list_New_Valuation list_sports_New_Valuation list_added" xfId="339" xr:uid="{00000000-0005-0000-0000-000047010000}"/>
    <cellStyle name="A_Normal 2_TEST_2_Valuation list_New_Valuation list_New_Valuation list_sports_New_Valuation list_added_New_Valuation list_added" xfId="340" xr:uid="{00000000-0005-0000-0000-000048010000}"/>
    <cellStyle name="A_Normal 2_Valuation list" xfId="341" xr:uid="{00000000-0005-0000-0000-000049010000}"/>
    <cellStyle name="A_Normal 2_Valuation list_New_Valuation list" xfId="342" xr:uid="{00000000-0005-0000-0000-00004A010000}"/>
    <cellStyle name="A_Normal 2_Valuation list_New_Valuation list_added" xfId="343" xr:uid="{00000000-0005-0000-0000-00004B010000}"/>
    <cellStyle name="A_Normal 2_Valuation list_New_Valuation list_added_New_Valuation list_added" xfId="344" xr:uid="{00000000-0005-0000-0000-00004C010000}"/>
    <cellStyle name="A_Normal 2_Valuation list_New_Valuation list_DV" xfId="345" xr:uid="{00000000-0005-0000-0000-00004D010000}"/>
    <cellStyle name="A_Normal 2_Valuation list_New_Valuation list_DV_New_Valuation list_added" xfId="346" xr:uid="{00000000-0005-0000-0000-00004E010000}"/>
    <cellStyle name="A_Normal 2_Valuation list_New_Valuation list_DV_New_Valuation list_added_New_Valuation list_added" xfId="347" xr:uid="{00000000-0005-0000-0000-00004F010000}"/>
    <cellStyle name="A_Normal 2_Valuation list_New_Valuation list_DV_New_Valuation list_added_New_Valuation list_added_New_Valuation list_added" xfId="348" xr:uid="{00000000-0005-0000-0000-000050010000}"/>
    <cellStyle name="A_Normal 2_Valuation list_New_Valuation list_DV_New_Valuation list_DV" xfId="349" xr:uid="{00000000-0005-0000-0000-000051010000}"/>
    <cellStyle name="A_Normal 2_Valuation list_New_Valuation list_DV_New_Valuation list_DV_New_Valuation list_added" xfId="350" xr:uid="{00000000-0005-0000-0000-000052010000}"/>
    <cellStyle name="A_Normal 2_Valuation list_New_Valuation list_DV_New_Valuation list_DV_New_Valuation list_added_New_Valuation list_added" xfId="351" xr:uid="{00000000-0005-0000-0000-000053010000}"/>
    <cellStyle name="A_Normal 2_Valuation list_New_Valuation list_DV_New_Valuation list_sports" xfId="352" xr:uid="{00000000-0005-0000-0000-000054010000}"/>
    <cellStyle name="A_Normal 2_Valuation list_New_Valuation list_DV_New_Valuation list_sports_New_Valuation list_added" xfId="353" xr:uid="{00000000-0005-0000-0000-000055010000}"/>
    <cellStyle name="A_Normal 2_Valuation list_New_Valuation list_DV_New_Valuation list_sports_New_Valuation list_added_New_Valuation list_added" xfId="354" xr:uid="{00000000-0005-0000-0000-000056010000}"/>
    <cellStyle name="A_Normal 2_Valuation list_New_Valuation list_New_Valuation list" xfId="355" xr:uid="{00000000-0005-0000-0000-000057010000}"/>
    <cellStyle name="A_Normal 2_Valuation list_New_Valuation list_New_Valuation list_added" xfId="356" xr:uid="{00000000-0005-0000-0000-000058010000}"/>
    <cellStyle name="A_Normal 2_Valuation list_New_Valuation list_New_Valuation list_added_New_Valuation list_added" xfId="357" xr:uid="{00000000-0005-0000-0000-000059010000}"/>
    <cellStyle name="A_Normal 2_Valuation list_New_Valuation list_New_Valuation list_added_New_Valuation list_added_New_Valuation list_added" xfId="358" xr:uid="{00000000-0005-0000-0000-00005A010000}"/>
    <cellStyle name="A_Normal 2_Valuation list_New_Valuation list_New_Valuation list_DV" xfId="359" xr:uid="{00000000-0005-0000-0000-00005B010000}"/>
    <cellStyle name="A_Normal 2_Valuation list_New_Valuation list_New_Valuation list_DV_New_Valuation list_added" xfId="360" xr:uid="{00000000-0005-0000-0000-00005C010000}"/>
    <cellStyle name="A_Normal 2_Valuation list_New_Valuation list_New_Valuation list_DV_New_Valuation list_added_New_Valuation list_added" xfId="361" xr:uid="{00000000-0005-0000-0000-00005D010000}"/>
    <cellStyle name="A_Normal 2_Valuation list_New_Valuation list_New_Valuation list_DV_New_Valuation list_DV" xfId="362" xr:uid="{00000000-0005-0000-0000-00005E010000}"/>
    <cellStyle name="A_Normal 2_Valuation list_New_Valuation list_New_Valuation list_DV_New_Valuation list_DV_New_Valuation list_added" xfId="363" xr:uid="{00000000-0005-0000-0000-00005F010000}"/>
    <cellStyle name="A_Normal 2_Valuation list_New_Valuation list_New_Valuation list_DV_New_Valuation list_DV_New_Valuation list_added_New_Valuation list_added" xfId="364" xr:uid="{00000000-0005-0000-0000-000060010000}"/>
    <cellStyle name="A_Normal 2_Valuation list_New_Valuation list_New_Valuation list_DV_New_Valuation list_DV_New_Valuation list_added_New_Valuation list_added_New_Valuation list_added" xfId="365" xr:uid="{00000000-0005-0000-0000-000061010000}"/>
    <cellStyle name="A_Normal 2_Valuation list_New_Valuation list_New_Valuation list_DV_New_Valuation list_DV_New_Valuation list_DV" xfId="366" xr:uid="{00000000-0005-0000-0000-000062010000}"/>
    <cellStyle name="A_Normal 2_Valuation list_New_Valuation list_New_Valuation list_DV_New_Valuation list_DV_New_Valuation list_DV_New_Valuation list_added" xfId="367" xr:uid="{00000000-0005-0000-0000-000063010000}"/>
    <cellStyle name="A_Normal 2_Valuation list_New_Valuation list_New_Valuation list_DV_New_Valuation list_DV_New_Valuation list_DV_New_Valuation list_added_New_Valuation list_added" xfId="368" xr:uid="{00000000-0005-0000-0000-000064010000}"/>
    <cellStyle name="A_Normal 2_Valuation list_New_Valuation list_New_Valuation list_DV_New_Valuation list_DV_New_Valuation list_sports" xfId="369" xr:uid="{00000000-0005-0000-0000-000065010000}"/>
    <cellStyle name="A_Normal 2_Valuation list_New_Valuation list_New_Valuation list_DV_New_Valuation list_DV_New_Valuation list_sports_New_Valuation list_added" xfId="370" xr:uid="{00000000-0005-0000-0000-000066010000}"/>
    <cellStyle name="A_Normal 2_Valuation list_New_Valuation list_New_Valuation list_DV_New_Valuation list_DV_New_Valuation list_sports_New_Valuation list_added_New_Valuation list_added" xfId="371" xr:uid="{00000000-0005-0000-0000-000067010000}"/>
    <cellStyle name="A_Normal 2_Valuation list_New_Valuation list_New_Valuation list_New_Valuation list" xfId="372" xr:uid="{00000000-0005-0000-0000-000068010000}"/>
    <cellStyle name="A_Normal 2_Valuation list_New_Valuation list_New_Valuation list_New_Valuation list_added" xfId="373" xr:uid="{00000000-0005-0000-0000-000069010000}"/>
    <cellStyle name="A_Normal 2_Valuation list_New_Valuation list_New_Valuation list_New_Valuation list_added_New_Valuation list_added" xfId="374" xr:uid="{00000000-0005-0000-0000-00006A010000}"/>
    <cellStyle name="A_Normal 2_Valuation list_New_Valuation list_New_Valuation list_New_Valuation list_DV" xfId="375" xr:uid="{00000000-0005-0000-0000-00006B010000}"/>
    <cellStyle name="A_Normal 2_Valuation list_New_Valuation list_New_Valuation list_New_Valuation list_DV_New_Valuation list_added" xfId="376" xr:uid="{00000000-0005-0000-0000-00006C010000}"/>
    <cellStyle name="A_Normal 2_Valuation list_New_Valuation list_New_Valuation list_New_Valuation list_DV_New_Valuation list_added_New_Valuation list_added" xfId="377" xr:uid="{00000000-0005-0000-0000-00006D010000}"/>
    <cellStyle name="A_Normal 2_Valuation list_New_Valuation list_New_Valuation list_New_Valuation list_DV_New_Valuation list_added_New_Valuation list_added_New_Valuation list_added" xfId="378" xr:uid="{00000000-0005-0000-0000-00006E010000}"/>
    <cellStyle name="A_Normal 2_Valuation list_New_Valuation list_New_Valuation list_New_Valuation list_DV_New_Valuation list_DV" xfId="379" xr:uid="{00000000-0005-0000-0000-00006F010000}"/>
    <cellStyle name="A_Normal 2_Valuation list_New_Valuation list_New_Valuation list_New_Valuation list_DV_New_Valuation list_DV_New_Valuation list_added" xfId="380" xr:uid="{00000000-0005-0000-0000-000070010000}"/>
    <cellStyle name="A_Normal 2_Valuation list_New_Valuation list_New_Valuation list_New_Valuation list_DV_New_Valuation list_DV_New_Valuation list_added_New_Valuation list_added" xfId="381" xr:uid="{00000000-0005-0000-0000-000071010000}"/>
    <cellStyle name="A_Normal 2_Valuation list_New_Valuation list_New_Valuation list_New_Valuation list_DV_New_Valuation list_sports" xfId="382" xr:uid="{00000000-0005-0000-0000-000072010000}"/>
    <cellStyle name="A_Normal 2_Valuation list_New_Valuation list_New_Valuation list_New_Valuation list_DV_New_Valuation list_sports_New_Valuation list_added" xfId="383" xr:uid="{00000000-0005-0000-0000-000073010000}"/>
    <cellStyle name="A_Normal 2_Valuation list_New_Valuation list_New_Valuation list_New_Valuation list_DV_New_Valuation list_sports_New_Valuation list_added_New_Valuation list_added" xfId="384" xr:uid="{00000000-0005-0000-0000-000074010000}"/>
    <cellStyle name="A_Normal 2_Valuation list_New_Valuation list_New_Valuation list_New_Valuation list_New_Valuation list" xfId="385" xr:uid="{00000000-0005-0000-0000-000075010000}"/>
    <cellStyle name="A_Normal 2_Valuation list_New_Valuation list_New_Valuation list_New_Valuation list_New_Valuation list_added" xfId="386" xr:uid="{00000000-0005-0000-0000-000076010000}"/>
    <cellStyle name="A_Normal 2_Valuation list_New_Valuation list_New_Valuation list_New_Valuation list_New_Valuation list_added_New_Valuation list_added" xfId="387" xr:uid="{00000000-0005-0000-0000-000077010000}"/>
    <cellStyle name="A_Normal 2_Valuation list_New_Valuation list_New_Valuation list_New_Valuation list_New_Valuation list_added_New_Valuation list_added_New_Valuation list_added" xfId="388" xr:uid="{00000000-0005-0000-0000-000078010000}"/>
    <cellStyle name="A_Normal 2_Valuation list_New_Valuation list_New_Valuation list_New_Valuation list_New_Valuation list_DV" xfId="389" xr:uid="{00000000-0005-0000-0000-000079010000}"/>
    <cellStyle name="A_Normal 2_Valuation list_New_Valuation list_New_Valuation list_New_Valuation list_New_Valuation list_DV_New_Valuation list_added" xfId="390" xr:uid="{00000000-0005-0000-0000-00007A010000}"/>
    <cellStyle name="A_Normal 2_Valuation list_New_Valuation list_New_Valuation list_New_Valuation list_New_Valuation list_DV_New_Valuation list_added_New_Valuation list_added" xfId="391" xr:uid="{00000000-0005-0000-0000-00007B010000}"/>
    <cellStyle name="A_Normal 2_Valuation list_New_Valuation list_New_Valuation list_New_Valuation list_New_Valuation list_DV_New_Valuation list_DV" xfId="392" xr:uid="{00000000-0005-0000-0000-00007C010000}"/>
    <cellStyle name="A_Normal 2_Valuation list_New_Valuation list_New_Valuation list_New_Valuation list_New_Valuation list_DV_New_Valuation list_DV_New_Valuation list_added" xfId="393" xr:uid="{00000000-0005-0000-0000-00007D010000}"/>
    <cellStyle name="A_Normal 2_Valuation list_New_Valuation list_New_Valuation list_New_Valuation list_New_Valuation list_DV_New_Valuation list_DV_New_Valuation list_added_New_Valuation list_added" xfId="394" xr:uid="{00000000-0005-0000-0000-00007E010000}"/>
    <cellStyle name="A_Normal 2_Valuation list_New_Valuation list_New_Valuation list_New_Valuation list_New_Valuation list_DV_New_Valuation list_DV_New_Valuation list_added_New_Valuation list_added_New_Valuation list_added" xfId="395" xr:uid="{00000000-0005-0000-0000-00007F010000}"/>
    <cellStyle name="A_Normal 2_Valuation list_New_Valuation list_New_Valuation list_New_Valuation list_New_Valuation list_DV_New_Valuation list_DV_New_Valuation list_DV" xfId="396" xr:uid="{00000000-0005-0000-0000-000080010000}"/>
    <cellStyle name="A_Normal 2_Valuation list_New_Valuation list_New_Valuation list_New_Valuation list_New_Valuation list_DV_New_Valuation list_DV_New_Valuation list_DV_New_Valuation list_added" xfId="397" xr:uid="{00000000-0005-0000-0000-000081010000}"/>
    <cellStyle name="A_Normal 2_Valuation list_New_Valuation list_New_Valuation list_New_Valuation list_New_Valuation list_DV_New_Valuation list_DV_New_Valuation list_DV_New_Valuation list_added_New_Valuation list_added" xfId="398" xr:uid="{00000000-0005-0000-0000-000082010000}"/>
    <cellStyle name="A_Normal 2_Valuation list_New_Valuation list_New_Valuation list_New_Valuation list_New_Valuation list_DV_New_Valuation list_DV_New_Valuation list_sports" xfId="399" xr:uid="{00000000-0005-0000-0000-000083010000}"/>
    <cellStyle name="A_Normal 2_Valuation list_New_Valuation list_New_Valuation list_New_Valuation list_New_Valuation list_DV_New_Valuation list_DV_New_Valuation list_sports_New_Valuation list_added" xfId="400" xr:uid="{00000000-0005-0000-0000-000084010000}"/>
    <cellStyle name="A_Normal 2_Valuation list_New_Valuation list_New_Valuation list_New_Valuation list_New_Valuation list_DV_New_Valuation list_DV_New_Valuation list_sports_New_Valuation list_added_New_Valuation list_added" xfId="401" xr:uid="{00000000-0005-0000-0000-000085010000}"/>
    <cellStyle name="A_Normal 2_Valuation list_New_Valuation list_New_Valuation list_New_Valuation list_New_Valuation list_New_Valuation list_added" xfId="402" xr:uid="{00000000-0005-0000-0000-000086010000}"/>
    <cellStyle name="A_Normal 2_Valuation list_New_Valuation list_New_Valuation list_New_Valuation list_New_Valuation list_New_Valuation list_added_New_Valuation list_added" xfId="403" xr:uid="{00000000-0005-0000-0000-000087010000}"/>
    <cellStyle name="A_Normal 2_Valuation list_New_Valuation list_New_Valuation list_New_Valuation list_New_Valuation list_New_Valuation list_DV" xfId="404" xr:uid="{00000000-0005-0000-0000-000088010000}"/>
    <cellStyle name="A_Normal 2_Valuation list_New_Valuation list_New_Valuation list_New_Valuation list_New_Valuation list_New_Valuation list_DV_New_Valuation list_added" xfId="405" xr:uid="{00000000-0005-0000-0000-000089010000}"/>
    <cellStyle name="A_Normal 2_Valuation list_New_Valuation list_New_Valuation list_New_Valuation list_New_Valuation list_New_Valuation list_DV_New_Valuation list_added_New_Valuation list_added" xfId="406" xr:uid="{00000000-0005-0000-0000-00008A010000}"/>
    <cellStyle name="A_Normal 2_Valuation list_New_Valuation list_New_Valuation list_New_Valuation list_New_Valuation list_New_Valuation list_DV_New_Valuation list_added_New_Valuation list_added_New_Valuation list_added" xfId="407" xr:uid="{00000000-0005-0000-0000-00008B010000}"/>
    <cellStyle name="A_Normal 2_Valuation list_New_Valuation list_New_Valuation list_New_Valuation list_New_Valuation list_New_Valuation list_DV_New_Valuation list_DV" xfId="408" xr:uid="{00000000-0005-0000-0000-00008C010000}"/>
    <cellStyle name="A_Normal 2_Valuation list_New_Valuation list_New_Valuation list_New_Valuation list_New_Valuation list_New_Valuation list_DV_New_Valuation list_DV_New_Valuation list_added" xfId="409" xr:uid="{00000000-0005-0000-0000-00008D010000}"/>
    <cellStyle name="A_Normal 2_Valuation list_New_Valuation list_New_Valuation list_New_Valuation list_New_Valuation list_New_Valuation list_DV_New_Valuation list_DV_New_Valuation list_added_New_Valuation list_added" xfId="410" xr:uid="{00000000-0005-0000-0000-00008E010000}"/>
    <cellStyle name="A_Normal 2_Valuation list_New_Valuation list_New_Valuation list_New_Valuation list_New_Valuation list_New_Valuation list_DV_New_Valuation list_sports" xfId="411" xr:uid="{00000000-0005-0000-0000-00008F010000}"/>
    <cellStyle name="A_Normal 2_Valuation list_New_Valuation list_New_Valuation list_New_Valuation list_New_Valuation list_New_Valuation list_DV_New_Valuation list_sports_New_Valuation list_added" xfId="412" xr:uid="{00000000-0005-0000-0000-000090010000}"/>
    <cellStyle name="A_Normal 2_Valuation list_New_Valuation list_New_Valuation list_New_Valuation list_New_Valuation list_New_Valuation list_DV_New_Valuation list_sports_New_Valuation list_added_New_Valuation list_added" xfId="413" xr:uid="{00000000-0005-0000-0000-000091010000}"/>
    <cellStyle name="A_Normal 2_Valuation list_New_Valuation list_New_Valuation list_New_Valuation list_New_Valuation list_sports" xfId="414" xr:uid="{00000000-0005-0000-0000-000092010000}"/>
    <cellStyle name="A_Normal 2_Valuation list_New_Valuation list_New_Valuation list_New_Valuation list_New_Valuation list_sports_New_Valuation list_added" xfId="415" xr:uid="{00000000-0005-0000-0000-000093010000}"/>
    <cellStyle name="A_Normal 2_Valuation list_New_Valuation list_New_Valuation list_New_Valuation list_New_Valuation list_sports_New_Valuation list_added_New_Valuation list_added" xfId="416" xr:uid="{00000000-0005-0000-0000-000094010000}"/>
    <cellStyle name="A_Normal 2_Valuation list_New_Valuation list_New_Valuation list_sports" xfId="417" xr:uid="{00000000-0005-0000-0000-000095010000}"/>
    <cellStyle name="A_Normal 2_Valuation list_New_Valuation list_New_Valuation list_sports_New_Valuation list_added" xfId="418" xr:uid="{00000000-0005-0000-0000-000096010000}"/>
    <cellStyle name="A_Normal 2_Valuation list_New_Valuation list_New_Valuation list_sports_New_Valuation list_added_New_Valuation list_added" xfId="419" xr:uid="{00000000-0005-0000-0000-000097010000}"/>
    <cellStyle name="A_Normal 3" xfId="420" xr:uid="{00000000-0005-0000-0000-000098010000}"/>
    <cellStyle name="A_Normal 3_New_Valuation list" xfId="421" xr:uid="{00000000-0005-0000-0000-000099010000}"/>
    <cellStyle name="A_Normal 3_New_Valuation list_added" xfId="422" xr:uid="{00000000-0005-0000-0000-00009A010000}"/>
    <cellStyle name="A_Normal 3_New_Valuation list_added_New_Valuation list_added" xfId="423" xr:uid="{00000000-0005-0000-0000-00009B010000}"/>
    <cellStyle name="A_Normal 3_New_Valuation list_added_New_Valuation list_added_New_Valuation list_added" xfId="424" xr:uid="{00000000-0005-0000-0000-00009C010000}"/>
    <cellStyle name="A_Normal 3_New_Valuation list_DV" xfId="425" xr:uid="{00000000-0005-0000-0000-00009D010000}"/>
    <cellStyle name="A_Normal 3_New_Valuation list_DV_New_Valuation list_added" xfId="426" xr:uid="{00000000-0005-0000-0000-00009E010000}"/>
    <cellStyle name="A_Normal 3_New_Valuation list_DV_New_Valuation list_added_New_Valuation list_added" xfId="427" xr:uid="{00000000-0005-0000-0000-00009F010000}"/>
    <cellStyle name="A_Normal 3_New_Valuation list_DV_New_Valuation list_DV" xfId="428" xr:uid="{00000000-0005-0000-0000-0000A0010000}"/>
    <cellStyle name="A_Normal 3_New_Valuation list_DV_New_Valuation list_DV_New_Valuation list_added" xfId="429" xr:uid="{00000000-0005-0000-0000-0000A1010000}"/>
    <cellStyle name="A_Normal 3_New_Valuation list_DV_New_Valuation list_DV_New_Valuation list_added_New_Valuation list_added" xfId="430" xr:uid="{00000000-0005-0000-0000-0000A2010000}"/>
    <cellStyle name="A_Normal 3_New_Valuation list_DV_New_Valuation list_DV_New_Valuation list_added_New_Valuation list_added_New_Valuation list_added" xfId="431" xr:uid="{00000000-0005-0000-0000-0000A3010000}"/>
    <cellStyle name="A_Normal 3_New_Valuation list_DV_New_Valuation list_DV_New_Valuation list_DV" xfId="432" xr:uid="{00000000-0005-0000-0000-0000A4010000}"/>
    <cellStyle name="A_Normal 3_New_Valuation list_DV_New_Valuation list_DV_New_Valuation list_DV_New_Valuation list_added" xfId="433" xr:uid="{00000000-0005-0000-0000-0000A5010000}"/>
    <cellStyle name="A_Normal 3_New_Valuation list_DV_New_Valuation list_DV_New_Valuation list_DV_New_Valuation list_added_New_Valuation list_added" xfId="434" xr:uid="{00000000-0005-0000-0000-0000A6010000}"/>
    <cellStyle name="A_Normal 3_New_Valuation list_DV_New_Valuation list_DV_New_Valuation list_sports" xfId="435" xr:uid="{00000000-0005-0000-0000-0000A7010000}"/>
    <cellStyle name="A_Normal 3_New_Valuation list_DV_New_Valuation list_DV_New_Valuation list_sports_New_Valuation list_added" xfId="436" xr:uid="{00000000-0005-0000-0000-0000A8010000}"/>
    <cellStyle name="A_Normal 3_New_Valuation list_DV_New_Valuation list_DV_New_Valuation list_sports_New_Valuation list_added_New_Valuation list_added" xfId="437" xr:uid="{00000000-0005-0000-0000-0000A9010000}"/>
    <cellStyle name="A_Normal 3_New_Valuation list_New_Valuation list" xfId="438" xr:uid="{00000000-0005-0000-0000-0000AA010000}"/>
    <cellStyle name="A_Normal 3_New_Valuation list_New_Valuation list_added" xfId="439" xr:uid="{00000000-0005-0000-0000-0000AB010000}"/>
    <cellStyle name="A_Normal 3_New_Valuation list_New_Valuation list_added_New_Valuation list_added" xfId="440" xr:uid="{00000000-0005-0000-0000-0000AC010000}"/>
    <cellStyle name="A_Normal 3_New_Valuation list_New_Valuation list_DV" xfId="441" xr:uid="{00000000-0005-0000-0000-0000AD010000}"/>
    <cellStyle name="A_Normal 3_New_Valuation list_New_Valuation list_DV_New_Valuation list_added" xfId="442" xr:uid="{00000000-0005-0000-0000-0000AE010000}"/>
    <cellStyle name="A_Normal 3_New_Valuation list_New_Valuation list_DV_New_Valuation list_added_New_Valuation list_added" xfId="443" xr:uid="{00000000-0005-0000-0000-0000AF010000}"/>
    <cellStyle name="A_Normal 3_New_Valuation list_New_Valuation list_DV_New_Valuation list_added_New_Valuation list_added_New_Valuation list_added" xfId="444" xr:uid="{00000000-0005-0000-0000-0000B0010000}"/>
    <cellStyle name="A_Normal 3_New_Valuation list_New_Valuation list_DV_New_Valuation list_DV" xfId="445" xr:uid="{00000000-0005-0000-0000-0000B1010000}"/>
    <cellStyle name="A_Normal 3_New_Valuation list_New_Valuation list_DV_New_Valuation list_DV_New_Valuation list_added" xfId="446" xr:uid="{00000000-0005-0000-0000-0000B2010000}"/>
    <cellStyle name="A_Normal 3_New_Valuation list_New_Valuation list_DV_New_Valuation list_DV_New_Valuation list_added_New_Valuation list_added" xfId="447" xr:uid="{00000000-0005-0000-0000-0000B3010000}"/>
    <cellStyle name="A_Normal 3_New_Valuation list_New_Valuation list_DV_New_Valuation list_sports" xfId="448" xr:uid="{00000000-0005-0000-0000-0000B4010000}"/>
    <cellStyle name="A_Normal 3_New_Valuation list_New_Valuation list_DV_New_Valuation list_sports_New_Valuation list_added" xfId="449" xr:uid="{00000000-0005-0000-0000-0000B5010000}"/>
    <cellStyle name="A_Normal 3_New_Valuation list_New_Valuation list_DV_New_Valuation list_sports_New_Valuation list_added_New_Valuation list_added" xfId="450" xr:uid="{00000000-0005-0000-0000-0000B6010000}"/>
    <cellStyle name="A_Normal 3_New_Valuation list_New_Valuation list_New_Valuation list" xfId="451" xr:uid="{00000000-0005-0000-0000-0000B7010000}"/>
    <cellStyle name="A_Normal 3_New_Valuation list_New_Valuation list_New_Valuation list_added" xfId="452" xr:uid="{00000000-0005-0000-0000-0000B8010000}"/>
    <cellStyle name="A_Normal 3_New_Valuation list_New_Valuation list_New_Valuation list_added_New_Valuation list_added" xfId="453" xr:uid="{00000000-0005-0000-0000-0000B9010000}"/>
    <cellStyle name="A_Normal 3_New_Valuation list_New_Valuation list_New_Valuation list_added_New_Valuation list_added_New_Valuation list_added" xfId="454" xr:uid="{00000000-0005-0000-0000-0000BA010000}"/>
    <cellStyle name="A_Normal 3_New_Valuation list_New_Valuation list_New_Valuation list_DV" xfId="455" xr:uid="{00000000-0005-0000-0000-0000BB010000}"/>
    <cellStyle name="A_Normal 3_New_Valuation list_New_Valuation list_New_Valuation list_DV_New_Valuation list_added" xfId="456" xr:uid="{00000000-0005-0000-0000-0000BC010000}"/>
    <cellStyle name="A_Normal 3_New_Valuation list_New_Valuation list_New_Valuation list_DV_New_Valuation list_added_New_Valuation list_added" xfId="457" xr:uid="{00000000-0005-0000-0000-0000BD010000}"/>
    <cellStyle name="A_Normal 3_New_Valuation list_New_Valuation list_New_Valuation list_DV_New_Valuation list_DV" xfId="458" xr:uid="{00000000-0005-0000-0000-0000BE010000}"/>
    <cellStyle name="A_Normal 3_New_Valuation list_New_Valuation list_New_Valuation list_DV_New_Valuation list_DV_New_Valuation list_added" xfId="459" xr:uid="{00000000-0005-0000-0000-0000BF010000}"/>
    <cellStyle name="A_Normal 3_New_Valuation list_New_Valuation list_New_Valuation list_DV_New_Valuation list_DV_New_Valuation list_added_New_Valuation list_added" xfId="460" xr:uid="{00000000-0005-0000-0000-0000C0010000}"/>
    <cellStyle name="A_Normal 3_New_Valuation list_New_Valuation list_New_Valuation list_DV_New_Valuation list_DV_New_Valuation list_added_New_Valuation list_added_New_Valuation list_added" xfId="461" xr:uid="{00000000-0005-0000-0000-0000C1010000}"/>
    <cellStyle name="A_Normal 3_New_Valuation list_New_Valuation list_New_Valuation list_DV_New_Valuation list_DV_New_Valuation list_DV" xfId="462" xr:uid="{00000000-0005-0000-0000-0000C2010000}"/>
    <cellStyle name="A_Normal 3_New_Valuation list_New_Valuation list_New_Valuation list_DV_New_Valuation list_DV_New_Valuation list_DV_New_Valuation list_added" xfId="463" xr:uid="{00000000-0005-0000-0000-0000C3010000}"/>
    <cellStyle name="A_Normal 3_New_Valuation list_New_Valuation list_New_Valuation list_DV_New_Valuation list_DV_New_Valuation list_DV_New_Valuation list_added_New_Valuation list_added" xfId="464" xr:uid="{00000000-0005-0000-0000-0000C4010000}"/>
    <cellStyle name="A_Normal 3_New_Valuation list_New_Valuation list_New_Valuation list_DV_New_Valuation list_DV_New_Valuation list_sports" xfId="465" xr:uid="{00000000-0005-0000-0000-0000C5010000}"/>
    <cellStyle name="A_Normal 3_New_Valuation list_New_Valuation list_New_Valuation list_DV_New_Valuation list_DV_New_Valuation list_sports_New_Valuation list_added" xfId="466" xr:uid="{00000000-0005-0000-0000-0000C6010000}"/>
    <cellStyle name="A_Normal 3_New_Valuation list_New_Valuation list_New_Valuation list_DV_New_Valuation list_DV_New_Valuation list_sports_New_Valuation list_added_New_Valuation list_added" xfId="467" xr:uid="{00000000-0005-0000-0000-0000C7010000}"/>
    <cellStyle name="A_Normal 3_New_Valuation list_New_Valuation list_New_Valuation list_New_Valuation list" xfId="468" xr:uid="{00000000-0005-0000-0000-0000C8010000}"/>
    <cellStyle name="A_Normal 3_New_Valuation list_New_Valuation list_New_Valuation list_New_Valuation list_added" xfId="469" xr:uid="{00000000-0005-0000-0000-0000C9010000}"/>
    <cellStyle name="A_Normal 3_New_Valuation list_New_Valuation list_New_Valuation list_New_Valuation list_added_New_Valuation list_added" xfId="470" xr:uid="{00000000-0005-0000-0000-0000CA010000}"/>
    <cellStyle name="A_Normal 3_New_Valuation list_New_Valuation list_New_Valuation list_New_Valuation list_DV" xfId="471" xr:uid="{00000000-0005-0000-0000-0000CB010000}"/>
    <cellStyle name="A_Normal 3_New_Valuation list_New_Valuation list_New_Valuation list_New_Valuation list_DV_New_Valuation list_added" xfId="472" xr:uid="{00000000-0005-0000-0000-0000CC010000}"/>
    <cellStyle name="A_Normal 3_New_Valuation list_New_Valuation list_New_Valuation list_New_Valuation list_DV_New_Valuation list_added_New_Valuation list_added" xfId="473" xr:uid="{00000000-0005-0000-0000-0000CD010000}"/>
    <cellStyle name="A_Normal 3_New_Valuation list_New_Valuation list_New_Valuation list_New_Valuation list_DV_New_Valuation list_added_New_Valuation list_added_New_Valuation list_added" xfId="474" xr:uid="{00000000-0005-0000-0000-0000CE010000}"/>
    <cellStyle name="A_Normal 3_New_Valuation list_New_Valuation list_New_Valuation list_New_Valuation list_DV_New_Valuation list_DV" xfId="475" xr:uid="{00000000-0005-0000-0000-0000CF010000}"/>
    <cellStyle name="A_Normal 3_New_Valuation list_New_Valuation list_New_Valuation list_New_Valuation list_DV_New_Valuation list_DV_New_Valuation list_added" xfId="476" xr:uid="{00000000-0005-0000-0000-0000D0010000}"/>
    <cellStyle name="A_Normal 3_New_Valuation list_New_Valuation list_New_Valuation list_New_Valuation list_DV_New_Valuation list_DV_New_Valuation list_added_New_Valuation list_added" xfId="477" xr:uid="{00000000-0005-0000-0000-0000D1010000}"/>
    <cellStyle name="A_Normal 3_New_Valuation list_New_Valuation list_New_Valuation list_New_Valuation list_DV_New_Valuation list_sports" xfId="478" xr:uid="{00000000-0005-0000-0000-0000D2010000}"/>
    <cellStyle name="A_Normal 3_New_Valuation list_New_Valuation list_New_Valuation list_New_Valuation list_DV_New_Valuation list_sports_New_Valuation list_added" xfId="479" xr:uid="{00000000-0005-0000-0000-0000D3010000}"/>
    <cellStyle name="A_Normal 3_New_Valuation list_New_Valuation list_New_Valuation list_New_Valuation list_DV_New_Valuation list_sports_New_Valuation list_added_New_Valuation list_added" xfId="480" xr:uid="{00000000-0005-0000-0000-0000D4010000}"/>
    <cellStyle name="A_Normal 3_New_Valuation list_New_Valuation list_New_Valuation list_New_Valuation list_New_Valuation list" xfId="481" xr:uid="{00000000-0005-0000-0000-0000D5010000}"/>
    <cellStyle name="A_Normal 3_New_Valuation list_New_Valuation list_New_Valuation list_New_Valuation list_New_Valuation list_added" xfId="482" xr:uid="{00000000-0005-0000-0000-0000D6010000}"/>
    <cellStyle name="A_Normal 3_New_Valuation list_New_Valuation list_New_Valuation list_New_Valuation list_New_Valuation list_added_New_Valuation list_added" xfId="483" xr:uid="{00000000-0005-0000-0000-0000D7010000}"/>
    <cellStyle name="A_Normal 3_New_Valuation list_New_Valuation list_New_Valuation list_New_Valuation list_New_Valuation list_added_New_Valuation list_added_New_Valuation list_added" xfId="484" xr:uid="{00000000-0005-0000-0000-0000D8010000}"/>
    <cellStyle name="A_Normal 3_New_Valuation list_New_Valuation list_New_Valuation list_New_Valuation list_New_Valuation list_DV" xfId="485" xr:uid="{00000000-0005-0000-0000-0000D9010000}"/>
    <cellStyle name="A_Normal 3_New_Valuation list_New_Valuation list_New_Valuation list_New_Valuation list_New_Valuation list_DV_New_Valuation list_added" xfId="486" xr:uid="{00000000-0005-0000-0000-0000DA010000}"/>
    <cellStyle name="A_Normal 3_New_Valuation list_New_Valuation list_New_Valuation list_New_Valuation list_New_Valuation list_DV_New_Valuation list_added_New_Valuation list_added" xfId="487" xr:uid="{00000000-0005-0000-0000-0000DB010000}"/>
    <cellStyle name="A_Normal 3_New_Valuation list_New_Valuation list_New_Valuation list_New_Valuation list_New_Valuation list_DV_New_Valuation list_DV" xfId="488" xr:uid="{00000000-0005-0000-0000-0000DC010000}"/>
    <cellStyle name="A_Normal 3_New_Valuation list_New_Valuation list_New_Valuation list_New_Valuation list_New_Valuation list_DV_New_Valuation list_DV_New_Valuation list_added" xfId="489" xr:uid="{00000000-0005-0000-0000-0000DD010000}"/>
    <cellStyle name="A_Normal 3_New_Valuation list_New_Valuation list_New_Valuation list_New_Valuation list_New_Valuation list_DV_New_Valuation list_DV_New_Valuation list_added_New_Valuation list_added" xfId="490" xr:uid="{00000000-0005-0000-0000-0000DE010000}"/>
    <cellStyle name="A_Normal 3_New_Valuation list_New_Valuation list_New_Valuation list_New_Valuation list_New_Valuation list_DV_New_Valuation list_DV_New_Valuation list_added_New_Valuation list_added_New_Valuation list_added" xfId="491" xr:uid="{00000000-0005-0000-0000-0000DF010000}"/>
    <cellStyle name="A_Normal 3_New_Valuation list_New_Valuation list_New_Valuation list_New_Valuation list_New_Valuation list_DV_New_Valuation list_DV_New_Valuation list_DV" xfId="492" xr:uid="{00000000-0005-0000-0000-0000E0010000}"/>
    <cellStyle name="A_Normal 3_New_Valuation list_New_Valuation list_New_Valuation list_New_Valuation list_New_Valuation list_DV_New_Valuation list_DV_New_Valuation list_DV_New_Valuation list_added" xfId="493" xr:uid="{00000000-0005-0000-0000-0000E1010000}"/>
    <cellStyle name="A_Normal 3_New_Valuation list_New_Valuation list_New_Valuation list_New_Valuation list_New_Valuation list_DV_New_Valuation list_DV_New_Valuation list_DV_New_Valuation list_added_New_Valuation list_added" xfId="494" xr:uid="{00000000-0005-0000-0000-0000E2010000}"/>
    <cellStyle name="A_Normal 3_New_Valuation list_New_Valuation list_New_Valuation list_New_Valuation list_New_Valuation list_DV_New_Valuation list_DV_New_Valuation list_sports" xfId="495" xr:uid="{00000000-0005-0000-0000-0000E3010000}"/>
    <cellStyle name="A_Normal 3_New_Valuation list_New_Valuation list_New_Valuation list_New_Valuation list_New_Valuation list_DV_New_Valuation list_DV_New_Valuation list_sports_New_Valuation list_added" xfId="496" xr:uid="{00000000-0005-0000-0000-0000E4010000}"/>
    <cellStyle name="A_Normal 3_New_Valuation list_New_Valuation list_New_Valuation list_New_Valuation list_New_Valuation list_DV_New_Valuation list_DV_New_Valuation list_sports_New_Valuation list_added_New_Valuation list_added" xfId="497" xr:uid="{00000000-0005-0000-0000-0000E5010000}"/>
    <cellStyle name="A_Normal 3_New_Valuation list_New_Valuation list_New_Valuation list_New_Valuation list_New_Valuation list_New_Valuation list_added" xfId="498" xr:uid="{00000000-0005-0000-0000-0000E6010000}"/>
    <cellStyle name="A_Normal 3_New_Valuation list_New_Valuation list_New_Valuation list_New_Valuation list_New_Valuation list_New_Valuation list_added_New_Valuation list_added" xfId="499" xr:uid="{00000000-0005-0000-0000-0000E7010000}"/>
    <cellStyle name="A_Normal 3_New_Valuation list_New_Valuation list_New_Valuation list_New_Valuation list_New_Valuation list_New_Valuation list_DV" xfId="500" xr:uid="{00000000-0005-0000-0000-0000E8010000}"/>
    <cellStyle name="A_Normal 3_New_Valuation list_New_Valuation list_New_Valuation list_New_Valuation list_New_Valuation list_New_Valuation list_DV_New_Valuation list_added" xfId="501" xr:uid="{00000000-0005-0000-0000-0000E9010000}"/>
    <cellStyle name="A_Normal 3_New_Valuation list_New_Valuation list_New_Valuation list_New_Valuation list_New_Valuation list_New_Valuation list_DV_New_Valuation list_added_New_Valuation list_added" xfId="502" xr:uid="{00000000-0005-0000-0000-0000EA010000}"/>
    <cellStyle name="A_Normal 3_New_Valuation list_New_Valuation list_New_Valuation list_New_Valuation list_New_Valuation list_New_Valuation list_DV_New_Valuation list_added_New_Valuation list_added_New_Valuation list_added" xfId="503" xr:uid="{00000000-0005-0000-0000-0000EB010000}"/>
    <cellStyle name="A_Normal 3_New_Valuation list_New_Valuation list_New_Valuation list_New_Valuation list_New_Valuation list_New_Valuation list_DV_New_Valuation list_DV" xfId="504" xr:uid="{00000000-0005-0000-0000-0000EC010000}"/>
    <cellStyle name="A_Normal 3_New_Valuation list_New_Valuation list_New_Valuation list_New_Valuation list_New_Valuation list_New_Valuation list_DV_New_Valuation list_DV_New_Valuation list_added" xfId="505" xr:uid="{00000000-0005-0000-0000-0000ED010000}"/>
    <cellStyle name="A_Normal 3_New_Valuation list_New_Valuation list_New_Valuation list_New_Valuation list_New_Valuation list_New_Valuation list_DV_New_Valuation list_DV_New_Valuation list_added_New_Valuation list_added" xfId="506" xr:uid="{00000000-0005-0000-0000-0000EE010000}"/>
    <cellStyle name="A_Normal 3_New_Valuation list_New_Valuation list_New_Valuation list_New_Valuation list_New_Valuation list_New_Valuation list_DV_New_Valuation list_sports" xfId="507" xr:uid="{00000000-0005-0000-0000-0000EF010000}"/>
    <cellStyle name="A_Normal 3_New_Valuation list_New_Valuation list_New_Valuation list_New_Valuation list_New_Valuation list_New_Valuation list_DV_New_Valuation list_sports_New_Valuation list_added" xfId="508" xr:uid="{00000000-0005-0000-0000-0000F0010000}"/>
    <cellStyle name="A_Normal 3_New_Valuation list_New_Valuation list_New_Valuation list_New_Valuation list_New_Valuation list_New_Valuation list_DV_New_Valuation list_sports_New_Valuation list_added_New_Valuation list_added" xfId="509" xr:uid="{00000000-0005-0000-0000-0000F1010000}"/>
    <cellStyle name="A_Normal 3_New_Valuation list_New_Valuation list_New_Valuation list_New_Valuation list_New_Valuation list_sports" xfId="510" xr:uid="{00000000-0005-0000-0000-0000F2010000}"/>
    <cellStyle name="A_Normal 3_New_Valuation list_New_Valuation list_New_Valuation list_New_Valuation list_New_Valuation list_sports_New_Valuation list_added" xfId="511" xr:uid="{00000000-0005-0000-0000-0000F3010000}"/>
    <cellStyle name="A_Normal 3_New_Valuation list_New_Valuation list_New_Valuation list_New_Valuation list_New_Valuation list_sports_New_Valuation list_added_New_Valuation list_added" xfId="512" xr:uid="{00000000-0005-0000-0000-0000F4010000}"/>
    <cellStyle name="A_Normal 3_New_Valuation list_New_Valuation list_New_Valuation list_sports" xfId="513" xr:uid="{00000000-0005-0000-0000-0000F5010000}"/>
    <cellStyle name="A_Normal 3_New_Valuation list_New_Valuation list_New_Valuation list_sports_New_Valuation list_added" xfId="514" xr:uid="{00000000-0005-0000-0000-0000F6010000}"/>
    <cellStyle name="A_Normal 3_New_Valuation list_New_Valuation list_New_Valuation list_sports_New_Valuation list_added_New_Valuation list_added" xfId="515" xr:uid="{00000000-0005-0000-0000-0000F7010000}"/>
    <cellStyle name="A_Normal 3_New_Valuation list_sports" xfId="516" xr:uid="{00000000-0005-0000-0000-0000F8010000}"/>
    <cellStyle name="A_Normal 3_New_Valuation list_sports_New_Valuation list_added" xfId="517" xr:uid="{00000000-0005-0000-0000-0000F9010000}"/>
    <cellStyle name="A_Normal 3_New_Valuation list_sports_New_Valuation list_added_New_Valuation list_added" xfId="518" xr:uid="{00000000-0005-0000-0000-0000FA010000}"/>
    <cellStyle name="A_Normal 3_TEST_2_Valuation list" xfId="519" xr:uid="{00000000-0005-0000-0000-0000FB010000}"/>
    <cellStyle name="A_Normal 3_TEST_2_Valuation list_New_Valuation list" xfId="520" xr:uid="{00000000-0005-0000-0000-0000FC010000}"/>
    <cellStyle name="A_Normal 3_TEST_2_Valuation list_New_Valuation list_added" xfId="521" xr:uid="{00000000-0005-0000-0000-0000FD010000}"/>
    <cellStyle name="A_Normal 3_TEST_2_Valuation list_New_Valuation list_added_New_Valuation list_added" xfId="522" xr:uid="{00000000-0005-0000-0000-0000FE010000}"/>
    <cellStyle name="A_Normal 3_TEST_2_Valuation list_New_Valuation list_DV" xfId="523" xr:uid="{00000000-0005-0000-0000-0000FF010000}"/>
    <cellStyle name="A_Normal 3_TEST_2_Valuation list_New_Valuation list_DV_New_Valuation list_added" xfId="524" xr:uid="{00000000-0005-0000-0000-000000020000}"/>
    <cellStyle name="A_Normal 3_TEST_2_Valuation list_New_Valuation list_DV_New_Valuation list_added_New_Valuation list_added" xfId="525" xr:uid="{00000000-0005-0000-0000-000001020000}"/>
    <cellStyle name="A_Normal 3_TEST_2_Valuation list_New_Valuation list_DV_New_Valuation list_added_New_Valuation list_added_New_Valuation list_added" xfId="526" xr:uid="{00000000-0005-0000-0000-000002020000}"/>
    <cellStyle name="A_Normal 3_TEST_2_Valuation list_New_Valuation list_DV_New_Valuation list_DV" xfId="527" xr:uid="{00000000-0005-0000-0000-000003020000}"/>
    <cellStyle name="A_Normal 3_TEST_2_Valuation list_New_Valuation list_DV_New_Valuation list_DV_New_Valuation list_added" xfId="528" xr:uid="{00000000-0005-0000-0000-000004020000}"/>
    <cellStyle name="A_Normal 3_TEST_2_Valuation list_New_Valuation list_DV_New_Valuation list_DV_New_Valuation list_added_New_Valuation list_added" xfId="529" xr:uid="{00000000-0005-0000-0000-000005020000}"/>
    <cellStyle name="A_Normal 3_TEST_2_Valuation list_New_Valuation list_DV_New_Valuation list_sports" xfId="530" xr:uid="{00000000-0005-0000-0000-000006020000}"/>
    <cellStyle name="A_Normal 3_TEST_2_Valuation list_New_Valuation list_DV_New_Valuation list_sports_New_Valuation list_added" xfId="531" xr:uid="{00000000-0005-0000-0000-000007020000}"/>
    <cellStyle name="A_Normal 3_TEST_2_Valuation list_New_Valuation list_DV_New_Valuation list_sports_New_Valuation list_added_New_Valuation list_added" xfId="532" xr:uid="{00000000-0005-0000-0000-000008020000}"/>
    <cellStyle name="A_Normal 3_TEST_2_Valuation list_New_Valuation list_New_Valuation list" xfId="533" xr:uid="{00000000-0005-0000-0000-000009020000}"/>
    <cellStyle name="A_Normal 3_TEST_2_Valuation list_New_Valuation list_New_Valuation list_added" xfId="534" xr:uid="{00000000-0005-0000-0000-00000A020000}"/>
    <cellStyle name="A_Normal 3_TEST_2_Valuation list_New_Valuation list_New_Valuation list_added_New_Valuation list_added" xfId="535" xr:uid="{00000000-0005-0000-0000-00000B020000}"/>
    <cellStyle name="A_Normal 3_TEST_2_Valuation list_New_Valuation list_New_Valuation list_added_New_Valuation list_added_New_Valuation list_added" xfId="536" xr:uid="{00000000-0005-0000-0000-00000C020000}"/>
    <cellStyle name="A_Normal 3_TEST_2_Valuation list_New_Valuation list_New_Valuation list_DV" xfId="537" xr:uid="{00000000-0005-0000-0000-00000D020000}"/>
    <cellStyle name="A_Normal 3_TEST_2_Valuation list_New_Valuation list_New_Valuation list_DV_New_Valuation list_added" xfId="538" xr:uid="{00000000-0005-0000-0000-00000E020000}"/>
    <cellStyle name="A_Normal 3_TEST_2_Valuation list_New_Valuation list_New_Valuation list_DV_New_Valuation list_added_New_Valuation list_added" xfId="539" xr:uid="{00000000-0005-0000-0000-00000F020000}"/>
    <cellStyle name="A_Normal 3_TEST_2_Valuation list_New_Valuation list_New_Valuation list_DV_New_Valuation list_DV" xfId="540" xr:uid="{00000000-0005-0000-0000-000010020000}"/>
    <cellStyle name="A_Normal 3_TEST_2_Valuation list_New_Valuation list_New_Valuation list_DV_New_Valuation list_DV_New_Valuation list_added" xfId="541" xr:uid="{00000000-0005-0000-0000-000011020000}"/>
    <cellStyle name="A_Normal 3_TEST_2_Valuation list_New_Valuation list_New_Valuation list_DV_New_Valuation list_DV_New_Valuation list_added_New_Valuation list_added" xfId="542" xr:uid="{00000000-0005-0000-0000-000012020000}"/>
    <cellStyle name="A_Normal 3_TEST_2_Valuation list_New_Valuation list_New_Valuation list_DV_New_Valuation list_DV_New_Valuation list_added_New_Valuation list_added_New_Valuation list_added" xfId="543" xr:uid="{00000000-0005-0000-0000-000013020000}"/>
    <cellStyle name="A_Normal 3_TEST_2_Valuation list_New_Valuation list_New_Valuation list_DV_New_Valuation list_DV_New_Valuation list_DV" xfId="544" xr:uid="{00000000-0005-0000-0000-000014020000}"/>
    <cellStyle name="A_Normal 3_TEST_2_Valuation list_New_Valuation list_New_Valuation list_DV_New_Valuation list_DV_New_Valuation list_DV_New_Valuation list_added" xfId="545" xr:uid="{00000000-0005-0000-0000-000015020000}"/>
    <cellStyle name="A_Normal 3_TEST_2_Valuation list_New_Valuation list_New_Valuation list_DV_New_Valuation list_DV_New_Valuation list_DV_New_Valuation list_added_New_Valuation list_added" xfId="546" xr:uid="{00000000-0005-0000-0000-000016020000}"/>
    <cellStyle name="A_Normal 3_TEST_2_Valuation list_New_Valuation list_New_Valuation list_DV_New_Valuation list_DV_New_Valuation list_sports" xfId="547" xr:uid="{00000000-0005-0000-0000-000017020000}"/>
    <cellStyle name="A_Normal 3_TEST_2_Valuation list_New_Valuation list_New_Valuation list_DV_New_Valuation list_DV_New_Valuation list_sports_New_Valuation list_added" xfId="548" xr:uid="{00000000-0005-0000-0000-000018020000}"/>
    <cellStyle name="A_Normal 3_TEST_2_Valuation list_New_Valuation list_New_Valuation list_DV_New_Valuation list_DV_New_Valuation list_sports_New_Valuation list_added_New_Valuation list_added" xfId="549" xr:uid="{00000000-0005-0000-0000-000019020000}"/>
    <cellStyle name="A_Normal 3_TEST_2_Valuation list_New_Valuation list_New_Valuation list_New_Valuation list" xfId="550" xr:uid="{00000000-0005-0000-0000-00001A020000}"/>
    <cellStyle name="A_Normal 3_TEST_2_Valuation list_New_Valuation list_New_Valuation list_New_Valuation list_added" xfId="551" xr:uid="{00000000-0005-0000-0000-00001B020000}"/>
    <cellStyle name="A_Normal 3_TEST_2_Valuation list_New_Valuation list_New_Valuation list_New_Valuation list_added_New_Valuation list_added" xfId="552" xr:uid="{00000000-0005-0000-0000-00001C020000}"/>
    <cellStyle name="A_Normal 3_TEST_2_Valuation list_New_Valuation list_New_Valuation list_New_Valuation list_DV" xfId="553" xr:uid="{00000000-0005-0000-0000-00001D020000}"/>
    <cellStyle name="A_Normal 3_TEST_2_Valuation list_New_Valuation list_New_Valuation list_New_Valuation list_DV_New_Valuation list_added" xfId="554" xr:uid="{00000000-0005-0000-0000-00001E020000}"/>
    <cellStyle name="A_Normal 3_TEST_2_Valuation list_New_Valuation list_New_Valuation list_New_Valuation list_DV_New_Valuation list_added_New_Valuation list_added" xfId="555" xr:uid="{00000000-0005-0000-0000-00001F020000}"/>
    <cellStyle name="A_Normal 3_TEST_2_Valuation list_New_Valuation list_New_Valuation list_New_Valuation list_DV_New_Valuation list_added_New_Valuation list_added_New_Valuation list_added" xfId="556" xr:uid="{00000000-0005-0000-0000-000020020000}"/>
    <cellStyle name="A_Normal 3_TEST_2_Valuation list_New_Valuation list_New_Valuation list_New_Valuation list_DV_New_Valuation list_DV" xfId="557" xr:uid="{00000000-0005-0000-0000-000021020000}"/>
    <cellStyle name="A_Normal 3_TEST_2_Valuation list_New_Valuation list_New_Valuation list_New_Valuation list_DV_New_Valuation list_DV_New_Valuation list_added" xfId="558" xr:uid="{00000000-0005-0000-0000-000022020000}"/>
    <cellStyle name="A_Normal 3_TEST_2_Valuation list_New_Valuation list_New_Valuation list_New_Valuation list_DV_New_Valuation list_DV_New_Valuation list_added_New_Valuation list_added" xfId="559" xr:uid="{00000000-0005-0000-0000-000023020000}"/>
    <cellStyle name="A_Normal 3_TEST_2_Valuation list_New_Valuation list_New_Valuation list_New_Valuation list_DV_New_Valuation list_sports" xfId="560" xr:uid="{00000000-0005-0000-0000-000024020000}"/>
    <cellStyle name="A_Normal 3_TEST_2_Valuation list_New_Valuation list_New_Valuation list_New_Valuation list_DV_New_Valuation list_sports_New_Valuation list_added" xfId="561" xr:uid="{00000000-0005-0000-0000-000025020000}"/>
    <cellStyle name="A_Normal 3_TEST_2_Valuation list_New_Valuation list_New_Valuation list_New_Valuation list_DV_New_Valuation list_sports_New_Valuation list_added_New_Valuation list_added" xfId="562" xr:uid="{00000000-0005-0000-0000-000026020000}"/>
    <cellStyle name="A_Normal 3_TEST_2_Valuation list_New_Valuation list_New_Valuation list_New_Valuation list_New_Valuation list" xfId="563" xr:uid="{00000000-0005-0000-0000-000027020000}"/>
    <cellStyle name="A_Normal 3_TEST_2_Valuation list_New_Valuation list_New_Valuation list_New_Valuation list_New_Valuation list_added" xfId="564" xr:uid="{00000000-0005-0000-0000-000028020000}"/>
    <cellStyle name="A_Normal 3_TEST_2_Valuation list_New_Valuation list_New_Valuation list_New_Valuation list_New_Valuation list_added_New_Valuation list_added" xfId="565" xr:uid="{00000000-0005-0000-0000-000029020000}"/>
    <cellStyle name="A_Normal 3_TEST_2_Valuation list_New_Valuation list_New_Valuation list_New_Valuation list_New_Valuation list_added_New_Valuation list_added_New_Valuation list_added" xfId="566" xr:uid="{00000000-0005-0000-0000-00002A020000}"/>
    <cellStyle name="A_Normal 3_TEST_2_Valuation list_New_Valuation list_New_Valuation list_New_Valuation list_New_Valuation list_DV" xfId="567" xr:uid="{00000000-0005-0000-0000-00002B020000}"/>
    <cellStyle name="A_Normal 3_TEST_2_Valuation list_New_Valuation list_New_Valuation list_New_Valuation list_New_Valuation list_DV_New_Valuation list_added" xfId="568" xr:uid="{00000000-0005-0000-0000-00002C020000}"/>
    <cellStyle name="A_Normal 3_TEST_2_Valuation list_New_Valuation list_New_Valuation list_New_Valuation list_New_Valuation list_DV_New_Valuation list_added_New_Valuation list_added" xfId="569" xr:uid="{00000000-0005-0000-0000-00002D020000}"/>
    <cellStyle name="A_Normal 3_TEST_2_Valuation list_New_Valuation list_New_Valuation list_New_Valuation list_New_Valuation list_DV_New_Valuation list_DV" xfId="570" xr:uid="{00000000-0005-0000-0000-00002E020000}"/>
    <cellStyle name="A_Normal 3_TEST_2_Valuation list_New_Valuation list_New_Valuation list_New_Valuation list_New_Valuation list_DV_New_Valuation list_DV_New_Valuation list_added" xfId="571" xr:uid="{00000000-0005-0000-0000-00002F020000}"/>
    <cellStyle name="A_Normal 3_TEST_2_Valuation list_New_Valuation list_New_Valuation list_New_Valuation list_New_Valuation list_DV_New_Valuation list_DV_New_Valuation list_added_New_Valuation list_added" xfId="572" xr:uid="{00000000-0005-0000-0000-000030020000}"/>
    <cellStyle name="A_Normal 3_TEST_2_Valuation list_New_Valuation list_New_Valuation list_New_Valuation list_New_Valuation list_DV_New_Valuation list_DV_New_Valuation list_added_New_Valuation list_added_New_Valuation list_added" xfId="573" xr:uid="{00000000-0005-0000-0000-000031020000}"/>
    <cellStyle name="A_Normal 3_TEST_2_Valuation list_New_Valuation list_New_Valuation list_New_Valuation list_New_Valuation list_DV_New_Valuation list_DV_New_Valuation list_DV" xfId="574" xr:uid="{00000000-0005-0000-0000-000032020000}"/>
    <cellStyle name="A_Normal 3_TEST_2_Valuation list_New_Valuation list_New_Valuation list_New_Valuation list_New_Valuation list_DV_New_Valuation list_DV_New_Valuation list_DV_New_Valuation list_added" xfId="575" xr:uid="{00000000-0005-0000-0000-000033020000}"/>
    <cellStyle name="A_Normal 3_TEST_2_Valuation list_New_Valuation list_New_Valuation list_New_Valuation list_New_Valuation list_DV_New_Valuation list_DV_New_Valuation list_DV_New_Valuation list_added_New_Valuation list_added" xfId="576" xr:uid="{00000000-0005-0000-0000-000034020000}"/>
    <cellStyle name="A_Normal 3_TEST_2_Valuation list_New_Valuation list_New_Valuation list_New_Valuation list_New_Valuation list_DV_New_Valuation list_DV_New_Valuation list_sports" xfId="577" xr:uid="{00000000-0005-0000-0000-000035020000}"/>
    <cellStyle name="A_Normal 3_TEST_2_Valuation list_New_Valuation list_New_Valuation list_New_Valuation list_New_Valuation list_DV_New_Valuation list_DV_New_Valuation list_sports_New_Valuation list_added" xfId="578" xr:uid="{00000000-0005-0000-0000-000036020000}"/>
    <cellStyle name="A_Normal 3_TEST_2_Valuation list_New_Valuation list_New_Valuation list_New_Valuation list_New_Valuation list_DV_New_Valuation list_DV_New_Valuation list_sports_New_Valuation list_added_New_Valuation list_added" xfId="579" xr:uid="{00000000-0005-0000-0000-000037020000}"/>
    <cellStyle name="A_Normal 3_TEST_2_Valuation list_New_Valuation list_New_Valuation list_New_Valuation list_New_Valuation list_New_Valuation list_added" xfId="580" xr:uid="{00000000-0005-0000-0000-000038020000}"/>
    <cellStyle name="A_Normal 3_TEST_2_Valuation list_New_Valuation list_New_Valuation list_New_Valuation list_New_Valuation list_New_Valuation list_added_New_Valuation list_added" xfId="581" xr:uid="{00000000-0005-0000-0000-000039020000}"/>
    <cellStyle name="A_Normal 3_TEST_2_Valuation list_New_Valuation list_New_Valuation list_New_Valuation list_New_Valuation list_New_Valuation list_DV" xfId="582" xr:uid="{00000000-0005-0000-0000-00003A020000}"/>
    <cellStyle name="A_Normal 3_TEST_2_Valuation list_New_Valuation list_New_Valuation list_New_Valuation list_New_Valuation list_New_Valuation list_DV_New_Valuation list_added" xfId="583" xr:uid="{00000000-0005-0000-0000-00003B020000}"/>
    <cellStyle name="A_Normal 3_TEST_2_Valuation list_New_Valuation list_New_Valuation list_New_Valuation list_New_Valuation list_New_Valuation list_DV_New_Valuation list_added_New_Valuation list_added" xfId="584" xr:uid="{00000000-0005-0000-0000-00003C020000}"/>
    <cellStyle name="A_Normal 3_TEST_2_Valuation list_New_Valuation list_New_Valuation list_New_Valuation list_New_Valuation list_New_Valuation list_DV_New_Valuation list_added_New_Valuation list_added_New_Valuation list_added" xfId="585" xr:uid="{00000000-0005-0000-0000-00003D020000}"/>
    <cellStyle name="A_Normal 3_TEST_2_Valuation list_New_Valuation list_New_Valuation list_New_Valuation list_New_Valuation list_New_Valuation list_DV_New_Valuation list_DV" xfId="586" xr:uid="{00000000-0005-0000-0000-00003E020000}"/>
    <cellStyle name="A_Normal 3_TEST_2_Valuation list_New_Valuation list_New_Valuation list_New_Valuation list_New_Valuation list_New_Valuation list_DV_New_Valuation list_DV_New_Valuation list_added" xfId="587" xr:uid="{00000000-0005-0000-0000-00003F020000}"/>
    <cellStyle name="A_Normal 3_TEST_2_Valuation list_New_Valuation list_New_Valuation list_New_Valuation list_New_Valuation list_New_Valuation list_DV_New_Valuation list_DV_New_Valuation list_added_New_Valuation list_added" xfId="588" xr:uid="{00000000-0005-0000-0000-000040020000}"/>
    <cellStyle name="A_Normal 3_TEST_2_Valuation list_New_Valuation list_New_Valuation list_New_Valuation list_New_Valuation list_New_Valuation list_DV_New_Valuation list_sports" xfId="589" xr:uid="{00000000-0005-0000-0000-000041020000}"/>
    <cellStyle name="A_Normal 3_TEST_2_Valuation list_New_Valuation list_New_Valuation list_New_Valuation list_New_Valuation list_New_Valuation list_DV_New_Valuation list_sports_New_Valuation list_added" xfId="590" xr:uid="{00000000-0005-0000-0000-000042020000}"/>
    <cellStyle name="A_Normal 3_TEST_2_Valuation list_New_Valuation list_New_Valuation list_New_Valuation list_New_Valuation list_New_Valuation list_DV_New_Valuation list_sports_New_Valuation list_added_New_Valuation list_added" xfId="591" xr:uid="{00000000-0005-0000-0000-000043020000}"/>
    <cellStyle name="A_Normal 3_TEST_2_Valuation list_New_Valuation list_New_Valuation list_New_Valuation list_New_Valuation list_sports" xfId="592" xr:uid="{00000000-0005-0000-0000-000044020000}"/>
    <cellStyle name="A_Normal 3_TEST_2_Valuation list_New_Valuation list_New_Valuation list_New_Valuation list_New_Valuation list_sports_New_Valuation list_added" xfId="593" xr:uid="{00000000-0005-0000-0000-000045020000}"/>
    <cellStyle name="A_Normal 3_TEST_2_Valuation list_New_Valuation list_New_Valuation list_New_Valuation list_New_Valuation list_sports_New_Valuation list_added_New_Valuation list_added" xfId="594" xr:uid="{00000000-0005-0000-0000-000046020000}"/>
    <cellStyle name="A_Normal 3_TEST_2_Valuation list_New_Valuation list_New_Valuation list_sports" xfId="595" xr:uid="{00000000-0005-0000-0000-000047020000}"/>
    <cellStyle name="A_Normal 3_TEST_2_Valuation list_New_Valuation list_New_Valuation list_sports_New_Valuation list_added" xfId="596" xr:uid="{00000000-0005-0000-0000-000048020000}"/>
    <cellStyle name="A_Normal 3_TEST_2_Valuation list_New_Valuation list_New_Valuation list_sports_New_Valuation list_added_New_Valuation list_added" xfId="597" xr:uid="{00000000-0005-0000-0000-000049020000}"/>
    <cellStyle name="A_Normal 3_Valuation list" xfId="598" xr:uid="{00000000-0005-0000-0000-00004A020000}"/>
    <cellStyle name="A_Normal 3_Valuation list_New_Valuation list" xfId="599" xr:uid="{00000000-0005-0000-0000-00004B020000}"/>
    <cellStyle name="A_Normal 3_Valuation list_New_Valuation list_added" xfId="600" xr:uid="{00000000-0005-0000-0000-00004C020000}"/>
    <cellStyle name="A_Normal 3_Valuation list_New_Valuation list_added_New_Valuation list_added" xfId="601" xr:uid="{00000000-0005-0000-0000-00004D020000}"/>
    <cellStyle name="A_Normal 3_Valuation list_New_Valuation list_DV" xfId="602" xr:uid="{00000000-0005-0000-0000-00004E020000}"/>
    <cellStyle name="A_Normal 3_Valuation list_New_Valuation list_DV_New_Valuation list_added" xfId="603" xr:uid="{00000000-0005-0000-0000-00004F020000}"/>
    <cellStyle name="A_Normal 3_Valuation list_New_Valuation list_DV_New_Valuation list_added_New_Valuation list_added" xfId="604" xr:uid="{00000000-0005-0000-0000-000050020000}"/>
    <cellStyle name="A_Normal 3_Valuation list_New_Valuation list_DV_New_Valuation list_added_New_Valuation list_added_New_Valuation list_added" xfId="605" xr:uid="{00000000-0005-0000-0000-000051020000}"/>
    <cellStyle name="A_Normal 3_Valuation list_New_Valuation list_DV_New_Valuation list_DV" xfId="606" xr:uid="{00000000-0005-0000-0000-000052020000}"/>
    <cellStyle name="A_Normal 3_Valuation list_New_Valuation list_DV_New_Valuation list_DV_New_Valuation list_added" xfId="607" xr:uid="{00000000-0005-0000-0000-000053020000}"/>
    <cellStyle name="A_Normal 3_Valuation list_New_Valuation list_DV_New_Valuation list_DV_New_Valuation list_added_New_Valuation list_added" xfId="608" xr:uid="{00000000-0005-0000-0000-000054020000}"/>
    <cellStyle name="A_Normal 3_Valuation list_New_Valuation list_DV_New_Valuation list_sports" xfId="609" xr:uid="{00000000-0005-0000-0000-000055020000}"/>
    <cellStyle name="A_Normal 3_Valuation list_New_Valuation list_DV_New_Valuation list_sports_New_Valuation list_added" xfId="610" xr:uid="{00000000-0005-0000-0000-000056020000}"/>
    <cellStyle name="A_Normal 3_Valuation list_New_Valuation list_DV_New_Valuation list_sports_New_Valuation list_added_New_Valuation list_added" xfId="611" xr:uid="{00000000-0005-0000-0000-000057020000}"/>
    <cellStyle name="A_Normal 3_Valuation list_New_Valuation list_New_Valuation list" xfId="612" xr:uid="{00000000-0005-0000-0000-000058020000}"/>
    <cellStyle name="A_Normal 3_Valuation list_New_Valuation list_New_Valuation list_added" xfId="613" xr:uid="{00000000-0005-0000-0000-000059020000}"/>
    <cellStyle name="A_Normal 3_Valuation list_New_Valuation list_New_Valuation list_added_New_Valuation list_added" xfId="614" xr:uid="{00000000-0005-0000-0000-00005A020000}"/>
    <cellStyle name="A_Normal 3_Valuation list_New_Valuation list_New_Valuation list_added_New_Valuation list_added_New_Valuation list_added" xfId="615" xr:uid="{00000000-0005-0000-0000-00005B020000}"/>
    <cellStyle name="A_Normal 3_Valuation list_New_Valuation list_New_Valuation list_DV" xfId="616" xr:uid="{00000000-0005-0000-0000-00005C020000}"/>
    <cellStyle name="A_Normal 3_Valuation list_New_Valuation list_New_Valuation list_DV_New_Valuation list_added" xfId="617" xr:uid="{00000000-0005-0000-0000-00005D020000}"/>
    <cellStyle name="A_Normal 3_Valuation list_New_Valuation list_New_Valuation list_DV_New_Valuation list_added_New_Valuation list_added" xfId="618" xr:uid="{00000000-0005-0000-0000-00005E020000}"/>
    <cellStyle name="A_Normal 3_Valuation list_New_Valuation list_New_Valuation list_DV_New_Valuation list_DV" xfId="619" xr:uid="{00000000-0005-0000-0000-00005F020000}"/>
    <cellStyle name="A_Normal 3_Valuation list_New_Valuation list_New_Valuation list_DV_New_Valuation list_DV_New_Valuation list_added" xfId="620" xr:uid="{00000000-0005-0000-0000-000060020000}"/>
    <cellStyle name="A_Normal 3_Valuation list_New_Valuation list_New_Valuation list_DV_New_Valuation list_DV_New_Valuation list_added_New_Valuation list_added" xfId="621" xr:uid="{00000000-0005-0000-0000-000061020000}"/>
    <cellStyle name="A_Normal 3_Valuation list_New_Valuation list_New_Valuation list_DV_New_Valuation list_DV_New_Valuation list_added_New_Valuation list_added_New_Valuation list_added" xfId="622" xr:uid="{00000000-0005-0000-0000-000062020000}"/>
    <cellStyle name="A_Normal 3_Valuation list_New_Valuation list_New_Valuation list_DV_New_Valuation list_DV_New_Valuation list_DV" xfId="623" xr:uid="{00000000-0005-0000-0000-000063020000}"/>
    <cellStyle name="A_Normal 3_Valuation list_New_Valuation list_New_Valuation list_DV_New_Valuation list_DV_New_Valuation list_DV_New_Valuation list_added" xfId="624" xr:uid="{00000000-0005-0000-0000-000064020000}"/>
    <cellStyle name="A_Normal 3_Valuation list_New_Valuation list_New_Valuation list_DV_New_Valuation list_DV_New_Valuation list_DV_New_Valuation list_added_New_Valuation list_added" xfId="625" xr:uid="{00000000-0005-0000-0000-000065020000}"/>
    <cellStyle name="A_Normal 3_Valuation list_New_Valuation list_New_Valuation list_DV_New_Valuation list_DV_New_Valuation list_sports" xfId="626" xr:uid="{00000000-0005-0000-0000-000066020000}"/>
    <cellStyle name="A_Normal 3_Valuation list_New_Valuation list_New_Valuation list_DV_New_Valuation list_DV_New_Valuation list_sports_New_Valuation list_added" xfId="627" xr:uid="{00000000-0005-0000-0000-000067020000}"/>
    <cellStyle name="A_Normal 3_Valuation list_New_Valuation list_New_Valuation list_DV_New_Valuation list_DV_New_Valuation list_sports_New_Valuation list_added_New_Valuation list_added" xfId="628" xr:uid="{00000000-0005-0000-0000-000068020000}"/>
    <cellStyle name="A_Normal 3_Valuation list_New_Valuation list_New_Valuation list_New_Valuation list" xfId="629" xr:uid="{00000000-0005-0000-0000-000069020000}"/>
    <cellStyle name="A_Normal 3_Valuation list_New_Valuation list_New_Valuation list_New_Valuation list_added" xfId="630" xr:uid="{00000000-0005-0000-0000-00006A020000}"/>
    <cellStyle name="A_Normal 3_Valuation list_New_Valuation list_New_Valuation list_New_Valuation list_added_New_Valuation list_added" xfId="631" xr:uid="{00000000-0005-0000-0000-00006B020000}"/>
    <cellStyle name="A_Normal 3_Valuation list_New_Valuation list_New_Valuation list_New_Valuation list_DV" xfId="632" xr:uid="{00000000-0005-0000-0000-00006C020000}"/>
    <cellStyle name="A_Normal 3_Valuation list_New_Valuation list_New_Valuation list_New_Valuation list_DV_New_Valuation list_added" xfId="633" xr:uid="{00000000-0005-0000-0000-00006D020000}"/>
    <cellStyle name="A_Normal 3_Valuation list_New_Valuation list_New_Valuation list_New_Valuation list_DV_New_Valuation list_added_New_Valuation list_added" xfId="634" xr:uid="{00000000-0005-0000-0000-00006E020000}"/>
    <cellStyle name="A_Normal 3_Valuation list_New_Valuation list_New_Valuation list_New_Valuation list_DV_New_Valuation list_added_New_Valuation list_added_New_Valuation list_added" xfId="635" xr:uid="{00000000-0005-0000-0000-00006F020000}"/>
    <cellStyle name="A_Normal 3_Valuation list_New_Valuation list_New_Valuation list_New_Valuation list_DV_New_Valuation list_DV" xfId="636" xr:uid="{00000000-0005-0000-0000-000070020000}"/>
    <cellStyle name="A_Normal 3_Valuation list_New_Valuation list_New_Valuation list_New_Valuation list_DV_New_Valuation list_DV_New_Valuation list_added" xfId="637" xr:uid="{00000000-0005-0000-0000-000071020000}"/>
    <cellStyle name="A_Normal 3_Valuation list_New_Valuation list_New_Valuation list_New_Valuation list_DV_New_Valuation list_DV_New_Valuation list_added_New_Valuation list_added" xfId="638" xr:uid="{00000000-0005-0000-0000-000072020000}"/>
    <cellStyle name="A_Normal 3_Valuation list_New_Valuation list_New_Valuation list_New_Valuation list_DV_New_Valuation list_sports" xfId="639" xr:uid="{00000000-0005-0000-0000-000073020000}"/>
    <cellStyle name="A_Normal 3_Valuation list_New_Valuation list_New_Valuation list_New_Valuation list_DV_New_Valuation list_sports_New_Valuation list_added" xfId="640" xr:uid="{00000000-0005-0000-0000-000074020000}"/>
    <cellStyle name="A_Normal 3_Valuation list_New_Valuation list_New_Valuation list_New_Valuation list_DV_New_Valuation list_sports_New_Valuation list_added_New_Valuation list_added" xfId="641" xr:uid="{00000000-0005-0000-0000-000075020000}"/>
    <cellStyle name="A_Normal 3_Valuation list_New_Valuation list_New_Valuation list_New_Valuation list_New_Valuation list" xfId="642" xr:uid="{00000000-0005-0000-0000-000076020000}"/>
    <cellStyle name="A_Normal 3_Valuation list_New_Valuation list_New_Valuation list_New_Valuation list_New_Valuation list_added" xfId="643" xr:uid="{00000000-0005-0000-0000-000077020000}"/>
    <cellStyle name="A_Normal 3_Valuation list_New_Valuation list_New_Valuation list_New_Valuation list_New_Valuation list_added_New_Valuation list_added" xfId="644" xr:uid="{00000000-0005-0000-0000-000078020000}"/>
    <cellStyle name="A_Normal 3_Valuation list_New_Valuation list_New_Valuation list_New_Valuation list_New_Valuation list_added_New_Valuation list_added_New_Valuation list_added" xfId="645" xr:uid="{00000000-0005-0000-0000-000079020000}"/>
    <cellStyle name="A_Normal 3_Valuation list_New_Valuation list_New_Valuation list_New_Valuation list_New_Valuation list_DV" xfId="646" xr:uid="{00000000-0005-0000-0000-00007A020000}"/>
    <cellStyle name="A_Normal 3_Valuation list_New_Valuation list_New_Valuation list_New_Valuation list_New_Valuation list_DV_New_Valuation list_added" xfId="647" xr:uid="{00000000-0005-0000-0000-00007B020000}"/>
    <cellStyle name="A_Normal 3_Valuation list_New_Valuation list_New_Valuation list_New_Valuation list_New_Valuation list_DV_New_Valuation list_added_New_Valuation list_added" xfId="648" xr:uid="{00000000-0005-0000-0000-00007C020000}"/>
    <cellStyle name="A_Normal 3_Valuation list_New_Valuation list_New_Valuation list_New_Valuation list_New_Valuation list_DV_New_Valuation list_DV" xfId="649" xr:uid="{00000000-0005-0000-0000-00007D020000}"/>
    <cellStyle name="A_Normal 3_Valuation list_New_Valuation list_New_Valuation list_New_Valuation list_New_Valuation list_DV_New_Valuation list_DV_New_Valuation list_added" xfId="650" xr:uid="{00000000-0005-0000-0000-00007E020000}"/>
    <cellStyle name="A_Normal 3_Valuation list_New_Valuation list_New_Valuation list_New_Valuation list_New_Valuation list_DV_New_Valuation list_DV_New_Valuation list_added_New_Valuation list_added" xfId="651" xr:uid="{00000000-0005-0000-0000-00007F020000}"/>
    <cellStyle name="A_Normal 3_Valuation list_New_Valuation list_New_Valuation list_New_Valuation list_New_Valuation list_DV_New_Valuation list_DV_New_Valuation list_added_New_Valuation list_added_New_Valuation list_added" xfId="652" xr:uid="{00000000-0005-0000-0000-000080020000}"/>
    <cellStyle name="A_Normal 3_Valuation list_New_Valuation list_New_Valuation list_New_Valuation list_New_Valuation list_DV_New_Valuation list_DV_New_Valuation list_DV" xfId="653" xr:uid="{00000000-0005-0000-0000-000081020000}"/>
    <cellStyle name="A_Normal 3_Valuation list_New_Valuation list_New_Valuation list_New_Valuation list_New_Valuation list_DV_New_Valuation list_DV_New_Valuation list_DV_New_Valuation list_added" xfId="654" xr:uid="{00000000-0005-0000-0000-000082020000}"/>
    <cellStyle name="A_Normal 3_Valuation list_New_Valuation list_New_Valuation list_New_Valuation list_New_Valuation list_DV_New_Valuation list_DV_New_Valuation list_DV_New_Valuation list_added_New_Valuation list_added" xfId="655" xr:uid="{00000000-0005-0000-0000-000083020000}"/>
    <cellStyle name="A_Normal 3_Valuation list_New_Valuation list_New_Valuation list_New_Valuation list_New_Valuation list_DV_New_Valuation list_DV_New_Valuation list_sports" xfId="656" xr:uid="{00000000-0005-0000-0000-000084020000}"/>
    <cellStyle name="A_Normal 3_Valuation list_New_Valuation list_New_Valuation list_New_Valuation list_New_Valuation list_DV_New_Valuation list_DV_New_Valuation list_sports_New_Valuation list_added" xfId="657" xr:uid="{00000000-0005-0000-0000-000085020000}"/>
    <cellStyle name="A_Normal 3_Valuation list_New_Valuation list_New_Valuation list_New_Valuation list_New_Valuation list_DV_New_Valuation list_DV_New_Valuation list_sports_New_Valuation list_added_New_Valuation list_added" xfId="658" xr:uid="{00000000-0005-0000-0000-000086020000}"/>
    <cellStyle name="A_Normal 3_Valuation list_New_Valuation list_New_Valuation list_New_Valuation list_New_Valuation list_New_Valuation list_added" xfId="659" xr:uid="{00000000-0005-0000-0000-000087020000}"/>
    <cellStyle name="A_Normal 3_Valuation list_New_Valuation list_New_Valuation list_New_Valuation list_New_Valuation list_New_Valuation list_added_New_Valuation list_added" xfId="660" xr:uid="{00000000-0005-0000-0000-000088020000}"/>
    <cellStyle name="A_Normal 3_Valuation list_New_Valuation list_New_Valuation list_New_Valuation list_New_Valuation list_New_Valuation list_DV" xfId="661" xr:uid="{00000000-0005-0000-0000-000089020000}"/>
    <cellStyle name="A_Normal 3_Valuation list_New_Valuation list_New_Valuation list_New_Valuation list_New_Valuation list_New_Valuation list_DV_New_Valuation list_added" xfId="662" xr:uid="{00000000-0005-0000-0000-00008A020000}"/>
    <cellStyle name="A_Normal 3_Valuation list_New_Valuation list_New_Valuation list_New_Valuation list_New_Valuation list_New_Valuation list_DV_New_Valuation list_added_New_Valuation list_added" xfId="663" xr:uid="{00000000-0005-0000-0000-00008B020000}"/>
    <cellStyle name="A_Normal 3_Valuation list_New_Valuation list_New_Valuation list_New_Valuation list_New_Valuation list_New_Valuation list_DV_New_Valuation list_added_New_Valuation list_added_New_Valuation list_added" xfId="664" xr:uid="{00000000-0005-0000-0000-00008C020000}"/>
    <cellStyle name="A_Normal 3_Valuation list_New_Valuation list_New_Valuation list_New_Valuation list_New_Valuation list_New_Valuation list_DV_New_Valuation list_DV" xfId="665" xr:uid="{00000000-0005-0000-0000-00008D020000}"/>
    <cellStyle name="A_Normal 3_Valuation list_New_Valuation list_New_Valuation list_New_Valuation list_New_Valuation list_New_Valuation list_DV_New_Valuation list_DV_New_Valuation list_added" xfId="666" xr:uid="{00000000-0005-0000-0000-00008E020000}"/>
    <cellStyle name="A_Normal 3_Valuation list_New_Valuation list_New_Valuation list_New_Valuation list_New_Valuation list_New_Valuation list_DV_New_Valuation list_DV_New_Valuation list_added_New_Valuation list_added" xfId="667" xr:uid="{00000000-0005-0000-0000-00008F020000}"/>
    <cellStyle name="A_Normal 3_Valuation list_New_Valuation list_New_Valuation list_New_Valuation list_New_Valuation list_New_Valuation list_DV_New_Valuation list_sports" xfId="668" xr:uid="{00000000-0005-0000-0000-000090020000}"/>
    <cellStyle name="A_Normal 3_Valuation list_New_Valuation list_New_Valuation list_New_Valuation list_New_Valuation list_New_Valuation list_DV_New_Valuation list_sports_New_Valuation list_added" xfId="669" xr:uid="{00000000-0005-0000-0000-000091020000}"/>
    <cellStyle name="A_Normal 3_Valuation list_New_Valuation list_New_Valuation list_New_Valuation list_New_Valuation list_New_Valuation list_DV_New_Valuation list_sports_New_Valuation list_added_New_Valuation list_added" xfId="670" xr:uid="{00000000-0005-0000-0000-000092020000}"/>
    <cellStyle name="A_Normal 3_Valuation list_New_Valuation list_New_Valuation list_New_Valuation list_New_Valuation list_sports" xfId="671" xr:uid="{00000000-0005-0000-0000-000093020000}"/>
    <cellStyle name="A_Normal 3_Valuation list_New_Valuation list_New_Valuation list_New_Valuation list_New_Valuation list_sports_New_Valuation list_added" xfId="672" xr:uid="{00000000-0005-0000-0000-000094020000}"/>
    <cellStyle name="A_Normal 3_Valuation list_New_Valuation list_New_Valuation list_New_Valuation list_New_Valuation list_sports_New_Valuation list_added_New_Valuation list_added" xfId="673" xr:uid="{00000000-0005-0000-0000-000095020000}"/>
    <cellStyle name="A_Normal 3_Valuation list_New_Valuation list_New_Valuation list_sports" xfId="674" xr:uid="{00000000-0005-0000-0000-000096020000}"/>
    <cellStyle name="A_Normal 3_Valuation list_New_Valuation list_New_Valuation list_sports_New_Valuation list_added" xfId="675" xr:uid="{00000000-0005-0000-0000-000097020000}"/>
    <cellStyle name="A_Normal 3_Valuation list_New_Valuation list_New_Valuation list_sports_New_Valuation list_added_New_Valuation list_added" xfId="676" xr:uid="{00000000-0005-0000-0000-000098020000}"/>
    <cellStyle name="A_Normal 4" xfId="677" xr:uid="{00000000-0005-0000-0000-000099020000}"/>
    <cellStyle name="A_Normal 4_New_Valuation list" xfId="678" xr:uid="{00000000-0005-0000-0000-00009A020000}"/>
    <cellStyle name="A_Normal 4_New_Valuation list_added" xfId="679" xr:uid="{00000000-0005-0000-0000-00009B020000}"/>
    <cellStyle name="A_Normal 4_New_Valuation list_added_New_Valuation list_added" xfId="680" xr:uid="{00000000-0005-0000-0000-00009C020000}"/>
    <cellStyle name="A_Normal 4_New_Valuation list_added_New_Valuation list_added_New_Valuation list_added" xfId="681" xr:uid="{00000000-0005-0000-0000-00009D020000}"/>
    <cellStyle name="A_Normal 4_New_Valuation list_DV" xfId="682" xr:uid="{00000000-0005-0000-0000-00009E020000}"/>
    <cellStyle name="A_Normal 4_New_Valuation list_DV_New_Valuation list_added" xfId="683" xr:uid="{00000000-0005-0000-0000-00009F020000}"/>
    <cellStyle name="A_Normal 4_New_Valuation list_DV_New_Valuation list_added_New_Valuation list_added" xfId="684" xr:uid="{00000000-0005-0000-0000-0000A0020000}"/>
    <cellStyle name="A_Normal 4_New_Valuation list_DV_New_Valuation list_DV" xfId="685" xr:uid="{00000000-0005-0000-0000-0000A1020000}"/>
    <cellStyle name="A_Normal 4_New_Valuation list_DV_New_Valuation list_DV_New_Valuation list_added" xfId="686" xr:uid="{00000000-0005-0000-0000-0000A2020000}"/>
    <cellStyle name="A_Normal 4_New_Valuation list_DV_New_Valuation list_DV_New_Valuation list_added_New_Valuation list_added" xfId="687" xr:uid="{00000000-0005-0000-0000-0000A3020000}"/>
    <cellStyle name="A_Normal 4_New_Valuation list_DV_New_Valuation list_DV_New_Valuation list_added_New_Valuation list_added_New_Valuation list_added" xfId="688" xr:uid="{00000000-0005-0000-0000-0000A4020000}"/>
    <cellStyle name="A_Normal 4_New_Valuation list_DV_New_Valuation list_DV_New_Valuation list_DV" xfId="689" xr:uid="{00000000-0005-0000-0000-0000A5020000}"/>
    <cellStyle name="A_Normal 4_New_Valuation list_DV_New_Valuation list_DV_New_Valuation list_DV_New_Valuation list_added" xfId="690" xr:uid="{00000000-0005-0000-0000-0000A6020000}"/>
    <cellStyle name="A_Normal 4_New_Valuation list_DV_New_Valuation list_DV_New_Valuation list_DV_New_Valuation list_added_New_Valuation list_added" xfId="691" xr:uid="{00000000-0005-0000-0000-0000A7020000}"/>
    <cellStyle name="A_Normal 4_New_Valuation list_DV_New_Valuation list_DV_New_Valuation list_sports" xfId="692" xr:uid="{00000000-0005-0000-0000-0000A8020000}"/>
    <cellStyle name="A_Normal 4_New_Valuation list_DV_New_Valuation list_DV_New_Valuation list_sports_New_Valuation list_added" xfId="693" xr:uid="{00000000-0005-0000-0000-0000A9020000}"/>
    <cellStyle name="A_Normal 4_New_Valuation list_DV_New_Valuation list_DV_New_Valuation list_sports_New_Valuation list_added_New_Valuation list_added" xfId="694" xr:uid="{00000000-0005-0000-0000-0000AA020000}"/>
    <cellStyle name="A_Normal 4_New_Valuation list_New_Valuation list" xfId="695" xr:uid="{00000000-0005-0000-0000-0000AB020000}"/>
    <cellStyle name="A_Normal 4_New_Valuation list_New_Valuation list_added" xfId="696" xr:uid="{00000000-0005-0000-0000-0000AC020000}"/>
    <cellStyle name="A_Normal 4_New_Valuation list_New_Valuation list_added_New_Valuation list_added" xfId="697" xr:uid="{00000000-0005-0000-0000-0000AD020000}"/>
    <cellStyle name="A_Normal 4_New_Valuation list_New_Valuation list_DV" xfId="698" xr:uid="{00000000-0005-0000-0000-0000AE020000}"/>
    <cellStyle name="A_Normal 4_New_Valuation list_New_Valuation list_DV_New_Valuation list_added" xfId="699" xr:uid="{00000000-0005-0000-0000-0000AF020000}"/>
    <cellStyle name="A_Normal 4_New_Valuation list_New_Valuation list_DV_New_Valuation list_added_New_Valuation list_added" xfId="700" xr:uid="{00000000-0005-0000-0000-0000B0020000}"/>
    <cellStyle name="A_Normal 4_New_Valuation list_New_Valuation list_DV_New_Valuation list_added_New_Valuation list_added_New_Valuation list_added" xfId="701" xr:uid="{00000000-0005-0000-0000-0000B1020000}"/>
    <cellStyle name="A_Normal 4_New_Valuation list_New_Valuation list_DV_New_Valuation list_DV" xfId="702" xr:uid="{00000000-0005-0000-0000-0000B2020000}"/>
    <cellStyle name="A_Normal 4_New_Valuation list_New_Valuation list_DV_New_Valuation list_DV_New_Valuation list_added" xfId="703" xr:uid="{00000000-0005-0000-0000-0000B3020000}"/>
    <cellStyle name="A_Normal 4_New_Valuation list_New_Valuation list_DV_New_Valuation list_DV_New_Valuation list_added_New_Valuation list_added" xfId="704" xr:uid="{00000000-0005-0000-0000-0000B4020000}"/>
    <cellStyle name="A_Normal 4_New_Valuation list_New_Valuation list_DV_New_Valuation list_sports" xfId="705" xr:uid="{00000000-0005-0000-0000-0000B5020000}"/>
    <cellStyle name="A_Normal 4_New_Valuation list_New_Valuation list_DV_New_Valuation list_sports_New_Valuation list_added" xfId="706" xr:uid="{00000000-0005-0000-0000-0000B6020000}"/>
    <cellStyle name="A_Normal 4_New_Valuation list_New_Valuation list_DV_New_Valuation list_sports_New_Valuation list_added_New_Valuation list_added" xfId="707" xr:uid="{00000000-0005-0000-0000-0000B7020000}"/>
    <cellStyle name="A_Normal 4_New_Valuation list_New_Valuation list_New_Valuation list" xfId="708" xr:uid="{00000000-0005-0000-0000-0000B8020000}"/>
    <cellStyle name="A_Normal 4_New_Valuation list_New_Valuation list_New_Valuation list_added" xfId="709" xr:uid="{00000000-0005-0000-0000-0000B9020000}"/>
    <cellStyle name="A_Normal 4_New_Valuation list_New_Valuation list_New_Valuation list_added_New_Valuation list_added" xfId="710" xr:uid="{00000000-0005-0000-0000-0000BA020000}"/>
    <cellStyle name="A_Normal 4_New_Valuation list_New_Valuation list_New_Valuation list_added_New_Valuation list_added_New_Valuation list_added" xfId="711" xr:uid="{00000000-0005-0000-0000-0000BB020000}"/>
    <cellStyle name="A_Normal 4_New_Valuation list_New_Valuation list_New_Valuation list_DV" xfId="712" xr:uid="{00000000-0005-0000-0000-0000BC020000}"/>
    <cellStyle name="A_Normal 4_New_Valuation list_New_Valuation list_New_Valuation list_DV_New_Valuation list_added" xfId="713" xr:uid="{00000000-0005-0000-0000-0000BD020000}"/>
    <cellStyle name="A_Normal 4_New_Valuation list_New_Valuation list_New_Valuation list_DV_New_Valuation list_added_New_Valuation list_added" xfId="714" xr:uid="{00000000-0005-0000-0000-0000BE020000}"/>
    <cellStyle name="A_Normal 4_New_Valuation list_New_Valuation list_New_Valuation list_DV_New_Valuation list_DV" xfId="715" xr:uid="{00000000-0005-0000-0000-0000BF020000}"/>
    <cellStyle name="A_Normal 4_New_Valuation list_New_Valuation list_New_Valuation list_DV_New_Valuation list_DV_New_Valuation list_added" xfId="716" xr:uid="{00000000-0005-0000-0000-0000C0020000}"/>
    <cellStyle name="A_Normal 4_New_Valuation list_New_Valuation list_New_Valuation list_DV_New_Valuation list_DV_New_Valuation list_added_New_Valuation list_added" xfId="717" xr:uid="{00000000-0005-0000-0000-0000C1020000}"/>
    <cellStyle name="A_Normal 4_New_Valuation list_New_Valuation list_New_Valuation list_DV_New_Valuation list_DV_New_Valuation list_added_New_Valuation list_added_New_Valuation list_added" xfId="718" xr:uid="{00000000-0005-0000-0000-0000C2020000}"/>
    <cellStyle name="A_Normal 4_New_Valuation list_New_Valuation list_New_Valuation list_DV_New_Valuation list_DV_New_Valuation list_DV" xfId="719" xr:uid="{00000000-0005-0000-0000-0000C3020000}"/>
    <cellStyle name="A_Normal 4_New_Valuation list_New_Valuation list_New_Valuation list_DV_New_Valuation list_DV_New_Valuation list_DV_New_Valuation list_added" xfId="720" xr:uid="{00000000-0005-0000-0000-0000C4020000}"/>
    <cellStyle name="A_Normal 4_New_Valuation list_New_Valuation list_New_Valuation list_DV_New_Valuation list_DV_New_Valuation list_DV_New_Valuation list_added_New_Valuation list_added" xfId="721" xr:uid="{00000000-0005-0000-0000-0000C5020000}"/>
    <cellStyle name="A_Normal 4_New_Valuation list_New_Valuation list_New_Valuation list_DV_New_Valuation list_DV_New_Valuation list_sports" xfId="722" xr:uid="{00000000-0005-0000-0000-0000C6020000}"/>
    <cellStyle name="A_Normal 4_New_Valuation list_New_Valuation list_New_Valuation list_DV_New_Valuation list_DV_New_Valuation list_sports_New_Valuation list_added" xfId="723" xr:uid="{00000000-0005-0000-0000-0000C7020000}"/>
    <cellStyle name="A_Normal 4_New_Valuation list_New_Valuation list_New_Valuation list_DV_New_Valuation list_DV_New_Valuation list_sports_New_Valuation list_added_New_Valuation list_added" xfId="724" xr:uid="{00000000-0005-0000-0000-0000C8020000}"/>
    <cellStyle name="A_Normal 4_New_Valuation list_New_Valuation list_New_Valuation list_New_Valuation list" xfId="725" xr:uid="{00000000-0005-0000-0000-0000C9020000}"/>
    <cellStyle name="A_Normal 4_New_Valuation list_New_Valuation list_New_Valuation list_New_Valuation list_added" xfId="726" xr:uid="{00000000-0005-0000-0000-0000CA020000}"/>
    <cellStyle name="A_Normal 4_New_Valuation list_New_Valuation list_New_Valuation list_New_Valuation list_added_New_Valuation list_added" xfId="727" xr:uid="{00000000-0005-0000-0000-0000CB020000}"/>
    <cellStyle name="A_Normal 4_New_Valuation list_New_Valuation list_New_Valuation list_New_Valuation list_DV" xfId="728" xr:uid="{00000000-0005-0000-0000-0000CC020000}"/>
    <cellStyle name="A_Normal 4_New_Valuation list_New_Valuation list_New_Valuation list_New_Valuation list_DV_New_Valuation list_added" xfId="729" xr:uid="{00000000-0005-0000-0000-0000CD020000}"/>
    <cellStyle name="A_Normal 4_New_Valuation list_New_Valuation list_New_Valuation list_New_Valuation list_DV_New_Valuation list_added_New_Valuation list_added" xfId="730" xr:uid="{00000000-0005-0000-0000-0000CE020000}"/>
    <cellStyle name="A_Normal 4_New_Valuation list_New_Valuation list_New_Valuation list_New_Valuation list_DV_New_Valuation list_added_New_Valuation list_added_New_Valuation list_added" xfId="731" xr:uid="{00000000-0005-0000-0000-0000CF020000}"/>
    <cellStyle name="A_Normal 4_New_Valuation list_New_Valuation list_New_Valuation list_New_Valuation list_DV_New_Valuation list_DV" xfId="732" xr:uid="{00000000-0005-0000-0000-0000D0020000}"/>
    <cellStyle name="A_Normal 4_New_Valuation list_New_Valuation list_New_Valuation list_New_Valuation list_DV_New_Valuation list_DV_New_Valuation list_added" xfId="733" xr:uid="{00000000-0005-0000-0000-0000D1020000}"/>
    <cellStyle name="A_Normal 4_New_Valuation list_New_Valuation list_New_Valuation list_New_Valuation list_DV_New_Valuation list_DV_New_Valuation list_added_New_Valuation list_added" xfId="734" xr:uid="{00000000-0005-0000-0000-0000D2020000}"/>
    <cellStyle name="A_Normal 4_New_Valuation list_New_Valuation list_New_Valuation list_New_Valuation list_DV_New_Valuation list_sports" xfId="735" xr:uid="{00000000-0005-0000-0000-0000D3020000}"/>
    <cellStyle name="A_Normal 4_New_Valuation list_New_Valuation list_New_Valuation list_New_Valuation list_DV_New_Valuation list_sports_New_Valuation list_added" xfId="736" xr:uid="{00000000-0005-0000-0000-0000D4020000}"/>
    <cellStyle name="A_Normal 4_New_Valuation list_New_Valuation list_New_Valuation list_New_Valuation list_DV_New_Valuation list_sports_New_Valuation list_added_New_Valuation list_added" xfId="737" xr:uid="{00000000-0005-0000-0000-0000D5020000}"/>
    <cellStyle name="A_Normal 4_New_Valuation list_New_Valuation list_New_Valuation list_New_Valuation list_New_Valuation list" xfId="738" xr:uid="{00000000-0005-0000-0000-0000D6020000}"/>
    <cellStyle name="A_Normal 4_New_Valuation list_New_Valuation list_New_Valuation list_New_Valuation list_New_Valuation list_added" xfId="739" xr:uid="{00000000-0005-0000-0000-0000D7020000}"/>
    <cellStyle name="A_Normal 4_New_Valuation list_New_Valuation list_New_Valuation list_New_Valuation list_New_Valuation list_added_New_Valuation list_added" xfId="740" xr:uid="{00000000-0005-0000-0000-0000D8020000}"/>
    <cellStyle name="A_Normal 4_New_Valuation list_New_Valuation list_New_Valuation list_New_Valuation list_New_Valuation list_added_New_Valuation list_added_New_Valuation list_added" xfId="741" xr:uid="{00000000-0005-0000-0000-0000D9020000}"/>
    <cellStyle name="A_Normal 4_New_Valuation list_New_Valuation list_New_Valuation list_New_Valuation list_New_Valuation list_DV" xfId="742" xr:uid="{00000000-0005-0000-0000-0000DA020000}"/>
    <cellStyle name="A_Normal 4_New_Valuation list_New_Valuation list_New_Valuation list_New_Valuation list_New_Valuation list_DV_New_Valuation list_added" xfId="743" xr:uid="{00000000-0005-0000-0000-0000DB020000}"/>
    <cellStyle name="A_Normal 4_New_Valuation list_New_Valuation list_New_Valuation list_New_Valuation list_New_Valuation list_DV_New_Valuation list_added_New_Valuation list_added" xfId="744" xr:uid="{00000000-0005-0000-0000-0000DC020000}"/>
    <cellStyle name="A_Normal 4_New_Valuation list_New_Valuation list_New_Valuation list_New_Valuation list_New_Valuation list_DV_New_Valuation list_DV" xfId="745" xr:uid="{00000000-0005-0000-0000-0000DD020000}"/>
    <cellStyle name="A_Normal 4_New_Valuation list_New_Valuation list_New_Valuation list_New_Valuation list_New_Valuation list_DV_New_Valuation list_DV_New_Valuation list_added" xfId="746" xr:uid="{00000000-0005-0000-0000-0000DE020000}"/>
    <cellStyle name="A_Normal 4_New_Valuation list_New_Valuation list_New_Valuation list_New_Valuation list_New_Valuation list_DV_New_Valuation list_DV_New_Valuation list_added_New_Valuation list_added" xfId="747" xr:uid="{00000000-0005-0000-0000-0000DF020000}"/>
    <cellStyle name="A_Normal 4_New_Valuation list_New_Valuation list_New_Valuation list_New_Valuation list_New_Valuation list_DV_New_Valuation list_DV_New_Valuation list_added_New_Valuation list_added_New_Valuation list_added" xfId="748" xr:uid="{00000000-0005-0000-0000-0000E0020000}"/>
    <cellStyle name="A_Normal 4_New_Valuation list_New_Valuation list_New_Valuation list_New_Valuation list_New_Valuation list_DV_New_Valuation list_DV_New_Valuation list_DV" xfId="749" xr:uid="{00000000-0005-0000-0000-0000E1020000}"/>
    <cellStyle name="A_Normal 4_New_Valuation list_New_Valuation list_New_Valuation list_New_Valuation list_New_Valuation list_DV_New_Valuation list_DV_New_Valuation list_DV_New_Valuation list_added" xfId="750" xr:uid="{00000000-0005-0000-0000-0000E2020000}"/>
    <cellStyle name="A_Normal 4_New_Valuation list_New_Valuation list_New_Valuation list_New_Valuation list_New_Valuation list_DV_New_Valuation list_DV_New_Valuation list_DV_New_Valuation list_added_New_Valuation list_added" xfId="751" xr:uid="{00000000-0005-0000-0000-0000E3020000}"/>
    <cellStyle name="A_Normal 4_New_Valuation list_New_Valuation list_New_Valuation list_New_Valuation list_New_Valuation list_DV_New_Valuation list_DV_New_Valuation list_sports" xfId="752" xr:uid="{00000000-0005-0000-0000-0000E4020000}"/>
    <cellStyle name="A_Normal 4_New_Valuation list_New_Valuation list_New_Valuation list_New_Valuation list_New_Valuation list_DV_New_Valuation list_DV_New_Valuation list_sports_New_Valuation list_added" xfId="753" xr:uid="{00000000-0005-0000-0000-0000E5020000}"/>
    <cellStyle name="A_Normal 4_New_Valuation list_New_Valuation list_New_Valuation list_New_Valuation list_New_Valuation list_DV_New_Valuation list_DV_New_Valuation list_sports_New_Valuation list_added_New_Valuation list_added" xfId="754" xr:uid="{00000000-0005-0000-0000-0000E6020000}"/>
    <cellStyle name="A_Normal 4_New_Valuation list_New_Valuation list_New_Valuation list_New_Valuation list_New_Valuation list_New_Valuation list_added" xfId="755" xr:uid="{00000000-0005-0000-0000-0000E7020000}"/>
    <cellStyle name="A_Normal 4_New_Valuation list_New_Valuation list_New_Valuation list_New_Valuation list_New_Valuation list_New_Valuation list_added_New_Valuation list_added" xfId="756" xr:uid="{00000000-0005-0000-0000-0000E8020000}"/>
    <cellStyle name="A_Normal 4_New_Valuation list_New_Valuation list_New_Valuation list_New_Valuation list_New_Valuation list_New_Valuation list_DV" xfId="757" xr:uid="{00000000-0005-0000-0000-0000E9020000}"/>
    <cellStyle name="A_Normal 4_New_Valuation list_New_Valuation list_New_Valuation list_New_Valuation list_New_Valuation list_New_Valuation list_DV_New_Valuation list_added" xfId="758" xr:uid="{00000000-0005-0000-0000-0000EA020000}"/>
    <cellStyle name="A_Normal 4_New_Valuation list_New_Valuation list_New_Valuation list_New_Valuation list_New_Valuation list_New_Valuation list_DV_New_Valuation list_added_New_Valuation list_added" xfId="759" xr:uid="{00000000-0005-0000-0000-0000EB020000}"/>
    <cellStyle name="A_Normal 4_New_Valuation list_New_Valuation list_New_Valuation list_New_Valuation list_New_Valuation list_New_Valuation list_DV_New_Valuation list_added_New_Valuation list_added_New_Valuation list_added" xfId="760" xr:uid="{00000000-0005-0000-0000-0000EC020000}"/>
    <cellStyle name="A_Normal 4_New_Valuation list_New_Valuation list_New_Valuation list_New_Valuation list_New_Valuation list_New_Valuation list_DV_New_Valuation list_DV" xfId="761" xr:uid="{00000000-0005-0000-0000-0000ED020000}"/>
    <cellStyle name="A_Normal 4_New_Valuation list_New_Valuation list_New_Valuation list_New_Valuation list_New_Valuation list_New_Valuation list_DV_New_Valuation list_DV_New_Valuation list_added" xfId="762" xr:uid="{00000000-0005-0000-0000-0000EE020000}"/>
    <cellStyle name="A_Normal 4_New_Valuation list_New_Valuation list_New_Valuation list_New_Valuation list_New_Valuation list_New_Valuation list_DV_New_Valuation list_DV_New_Valuation list_added_New_Valuation list_added" xfId="763" xr:uid="{00000000-0005-0000-0000-0000EF020000}"/>
    <cellStyle name="A_Normal 4_New_Valuation list_New_Valuation list_New_Valuation list_New_Valuation list_New_Valuation list_New_Valuation list_DV_New_Valuation list_sports" xfId="764" xr:uid="{00000000-0005-0000-0000-0000F0020000}"/>
    <cellStyle name="A_Normal 4_New_Valuation list_New_Valuation list_New_Valuation list_New_Valuation list_New_Valuation list_New_Valuation list_DV_New_Valuation list_sports_New_Valuation list_added" xfId="765" xr:uid="{00000000-0005-0000-0000-0000F1020000}"/>
    <cellStyle name="A_Normal 4_New_Valuation list_New_Valuation list_New_Valuation list_New_Valuation list_New_Valuation list_New_Valuation list_DV_New_Valuation list_sports_New_Valuation list_added_New_Valuation list_added" xfId="766" xr:uid="{00000000-0005-0000-0000-0000F2020000}"/>
    <cellStyle name="A_Normal 4_New_Valuation list_New_Valuation list_New_Valuation list_New_Valuation list_New_Valuation list_sports" xfId="767" xr:uid="{00000000-0005-0000-0000-0000F3020000}"/>
    <cellStyle name="A_Normal 4_New_Valuation list_New_Valuation list_New_Valuation list_New_Valuation list_New_Valuation list_sports_New_Valuation list_added" xfId="768" xr:uid="{00000000-0005-0000-0000-0000F4020000}"/>
    <cellStyle name="A_Normal 4_New_Valuation list_New_Valuation list_New_Valuation list_New_Valuation list_New_Valuation list_sports_New_Valuation list_added_New_Valuation list_added" xfId="769" xr:uid="{00000000-0005-0000-0000-0000F5020000}"/>
    <cellStyle name="A_Normal 4_New_Valuation list_New_Valuation list_New_Valuation list_sports" xfId="770" xr:uid="{00000000-0005-0000-0000-0000F6020000}"/>
    <cellStyle name="A_Normal 4_New_Valuation list_New_Valuation list_New_Valuation list_sports_New_Valuation list_added" xfId="771" xr:uid="{00000000-0005-0000-0000-0000F7020000}"/>
    <cellStyle name="A_Normal 4_New_Valuation list_New_Valuation list_New_Valuation list_sports_New_Valuation list_added_New_Valuation list_added" xfId="772" xr:uid="{00000000-0005-0000-0000-0000F8020000}"/>
    <cellStyle name="A_Normal 4_New_Valuation list_sports" xfId="773" xr:uid="{00000000-0005-0000-0000-0000F9020000}"/>
    <cellStyle name="A_Normal 4_New_Valuation list_sports_New_Valuation list_added" xfId="774" xr:uid="{00000000-0005-0000-0000-0000FA020000}"/>
    <cellStyle name="A_Normal 4_New_Valuation list_sports_New_Valuation list_added_New_Valuation list_added" xfId="775" xr:uid="{00000000-0005-0000-0000-0000FB020000}"/>
    <cellStyle name="A_Normal 4_TEST_2_Valuation list" xfId="776" xr:uid="{00000000-0005-0000-0000-0000FC020000}"/>
    <cellStyle name="A_Normal 4_TEST_2_Valuation list_New_Valuation list" xfId="777" xr:uid="{00000000-0005-0000-0000-0000FD020000}"/>
    <cellStyle name="A_Normal 4_TEST_2_Valuation list_New_Valuation list_added" xfId="778" xr:uid="{00000000-0005-0000-0000-0000FE020000}"/>
    <cellStyle name="A_Normal 4_TEST_2_Valuation list_New_Valuation list_added_New_Valuation list_added" xfId="779" xr:uid="{00000000-0005-0000-0000-0000FF020000}"/>
    <cellStyle name="A_Normal 4_TEST_2_Valuation list_New_Valuation list_DV" xfId="780" xr:uid="{00000000-0005-0000-0000-000000030000}"/>
    <cellStyle name="A_Normal 4_TEST_2_Valuation list_New_Valuation list_DV_New_Valuation list_added" xfId="781" xr:uid="{00000000-0005-0000-0000-000001030000}"/>
    <cellStyle name="A_Normal 4_TEST_2_Valuation list_New_Valuation list_DV_New_Valuation list_added_New_Valuation list_added" xfId="782" xr:uid="{00000000-0005-0000-0000-000002030000}"/>
    <cellStyle name="A_Normal 4_TEST_2_Valuation list_New_Valuation list_DV_New_Valuation list_added_New_Valuation list_added_New_Valuation list_added" xfId="783" xr:uid="{00000000-0005-0000-0000-000003030000}"/>
    <cellStyle name="A_Normal 4_TEST_2_Valuation list_New_Valuation list_DV_New_Valuation list_DV" xfId="784" xr:uid="{00000000-0005-0000-0000-000004030000}"/>
    <cellStyle name="A_Normal 4_TEST_2_Valuation list_New_Valuation list_DV_New_Valuation list_DV_New_Valuation list_added" xfId="785" xr:uid="{00000000-0005-0000-0000-000005030000}"/>
    <cellStyle name="A_Normal 4_TEST_2_Valuation list_New_Valuation list_DV_New_Valuation list_DV_New_Valuation list_added_New_Valuation list_added" xfId="786" xr:uid="{00000000-0005-0000-0000-000006030000}"/>
    <cellStyle name="A_Normal 4_TEST_2_Valuation list_New_Valuation list_DV_New_Valuation list_sports" xfId="787" xr:uid="{00000000-0005-0000-0000-000007030000}"/>
    <cellStyle name="A_Normal 4_TEST_2_Valuation list_New_Valuation list_DV_New_Valuation list_sports_New_Valuation list_added" xfId="788" xr:uid="{00000000-0005-0000-0000-000008030000}"/>
    <cellStyle name="A_Normal 4_TEST_2_Valuation list_New_Valuation list_DV_New_Valuation list_sports_New_Valuation list_added_New_Valuation list_added" xfId="789" xr:uid="{00000000-0005-0000-0000-000009030000}"/>
    <cellStyle name="A_Normal 4_TEST_2_Valuation list_New_Valuation list_New_Valuation list" xfId="790" xr:uid="{00000000-0005-0000-0000-00000A030000}"/>
    <cellStyle name="A_Normal 4_TEST_2_Valuation list_New_Valuation list_New_Valuation list_added" xfId="791" xr:uid="{00000000-0005-0000-0000-00000B030000}"/>
    <cellStyle name="A_Normal 4_TEST_2_Valuation list_New_Valuation list_New_Valuation list_added_New_Valuation list_added" xfId="792" xr:uid="{00000000-0005-0000-0000-00000C030000}"/>
    <cellStyle name="A_Normal 4_TEST_2_Valuation list_New_Valuation list_New_Valuation list_added_New_Valuation list_added_New_Valuation list_added" xfId="793" xr:uid="{00000000-0005-0000-0000-00000D030000}"/>
    <cellStyle name="A_Normal 4_TEST_2_Valuation list_New_Valuation list_New_Valuation list_DV" xfId="794" xr:uid="{00000000-0005-0000-0000-00000E030000}"/>
    <cellStyle name="A_Normal 4_TEST_2_Valuation list_New_Valuation list_New_Valuation list_DV_New_Valuation list_added" xfId="795" xr:uid="{00000000-0005-0000-0000-00000F030000}"/>
    <cellStyle name="A_Normal 4_TEST_2_Valuation list_New_Valuation list_New_Valuation list_DV_New_Valuation list_added_New_Valuation list_added" xfId="796" xr:uid="{00000000-0005-0000-0000-000010030000}"/>
    <cellStyle name="A_Normal 4_TEST_2_Valuation list_New_Valuation list_New_Valuation list_DV_New_Valuation list_DV" xfId="797" xr:uid="{00000000-0005-0000-0000-000011030000}"/>
    <cellStyle name="A_Normal 4_TEST_2_Valuation list_New_Valuation list_New_Valuation list_DV_New_Valuation list_DV_New_Valuation list_added" xfId="798" xr:uid="{00000000-0005-0000-0000-000012030000}"/>
    <cellStyle name="A_Normal 4_TEST_2_Valuation list_New_Valuation list_New_Valuation list_DV_New_Valuation list_DV_New_Valuation list_added_New_Valuation list_added" xfId="799" xr:uid="{00000000-0005-0000-0000-000013030000}"/>
    <cellStyle name="A_Normal 4_TEST_2_Valuation list_New_Valuation list_New_Valuation list_DV_New_Valuation list_DV_New_Valuation list_added_New_Valuation list_added_New_Valuation list_added" xfId="800" xr:uid="{00000000-0005-0000-0000-000014030000}"/>
    <cellStyle name="A_Normal 4_TEST_2_Valuation list_New_Valuation list_New_Valuation list_DV_New_Valuation list_DV_New_Valuation list_DV" xfId="801" xr:uid="{00000000-0005-0000-0000-000015030000}"/>
    <cellStyle name="A_Normal 4_TEST_2_Valuation list_New_Valuation list_New_Valuation list_DV_New_Valuation list_DV_New_Valuation list_DV_New_Valuation list_added" xfId="802" xr:uid="{00000000-0005-0000-0000-000016030000}"/>
    <cellStyle name="A_Normal 4_TEST_2_Valuation list_New_Valuation list_New_Valuation list_DV_New_Valuation list_DV_New_Valuation list_DV_New_Valuation list_added_New_Valuation list_added" xfId="803" xr:uid="{00000000-0005-0000-0000-000017030000}"/>
    <cellStyle name="A_Normal 4_TEST_2_Valuation list_New_Valuation list_New_Valuation list_DV_New_Valuation list_DV_New_Valuation list_sports" xfId="804" xr:uid="{00000000-0005-0000-0000-000018030000}"/>
    <cellStyle name="A_Normal 4_TEST_2_Valuation list_New_Valuation list_New_Valuation list_DV_New_Valuation list_DV_New_Valuation list_sports_New_Valuation list_added" xfId="805" xr:uid="{00000000-0005-0000-0000-000019030000}"/>
    <cellStyle name="A_Normal 4_TEST_2_Valuation list_New_Valuation list_New_Valuation list_DV_New_Valuation list_DV_New_Valuation list_sports_New_Valuation list_added_New_Valuation list_added" xfId="806" xr:uid="{00000000-0005-0000-0000-00001A030000}"/>
    <cellStyle name="A_Normal 4_TEST_2_Valuation list_New_Valuation list_New_Valuation list_New_Valuation list" xfId="807" xr:uid="{00000000-0005-0000-0000-00001B030000}"/>
    <cellStyle name="A_Normal 4_TEST_2_Valuation list_New_Valuation list_New_Valuation list_New_Valuation list_added" xfId="808" xr:uid="{00000000-0005-0000-0000-00001C030000}"/>
    <cellStyle name="A_Normal 4_TEST_2_Valuation list_New_Valuation list_New_Valuation list_New_Valuation list_added_New_Valuation list_added" xfId="809" xr:uid="{00000000-0005-0000-0000-00001D030000}"/>
    <cellStyle name="A_Normal 4_TEST_2_Valuation list_New_Valuation list_New_Valuation list_New_Valuation list_DV" xfId="810" xr:uid="{00000000-0005-0000-0000-00001E030000}"/>
    <cellStyle name="A_Normal 4_TEST_2_Valuation list_New_Valuation list_New_Valuation list_New_Valuation list_DV_New_Valuation list_added" xfId="811" xr:uid="{00000000-0005-0000-0000-00001F030000}"/>
    <cellStyle name="A_Normal 4_TEST_2_Valuation list_New_Valuation list_New_Valuation list_New_Valuation list_DV_New_Valuation list_added_New_Valuation list_added" xfId="812" xr:uid="{00000000-0005-0000-0000-000020030000}"/>
    <cellStyle name="A_Normal 4_TEST_2_Valuation list_New_Valuation list_New_Valuation list_New_Valuation list_DV_New_Valuation list_added_New_Valuation list_added_New_Valuation list_added" xfId="813" xr:uid="{00000000-0005-0000-0000-000021030000}"/>
    <cellStyle name="A_Normal 4_TEST_2_Valuation list_New_Valuation list_New_Valuation list_New_Valuation list_DV_New_Valuation list_DV" xfId="814" xr:uid="{00000000-0005-0000-0000-000022030000}"/>
    <cellStyle name="A_Normal 4_TEST_2_Valuation list_New_Valuation list_New_Valuation list_New_Valuation list_DV_New_Valuation list_DV_New_Valuation list_added" xfId="815" xr:uid="{00000000-0005-0000-0000-000023030000}"/>
    <cellStyle name="A_Normal 4_TEST_2_Valuation list_New_Valuation list_New_Valuation list_New_Valuation list_DV_New_Valuation list_DV_New_Valuation list_added_New_Valuation list_added" xfId="816" xr:uid="{00000000-0005-0000-0000-000024030000}"/>
    <cellStyle name="A_Normal 4_TEST_2_Valuation list_New_Valuation list_New_Valuation list_New_Valuation list_DV_New_Valuation list_sports" xfId="817" xr:uid="{00000000-0005-0000-0000-000025030000}"/>
    <cellStyle name="A_Normal 4_TEST_2_Valuation list_New_Valuation list_New_Valuation list_New_Valuation list_DV_New_Valuation list_sports_New_Valuation list_added" xfId="818" xr:uid="{00000000-0005-0000-0000-000026030000}"/>
    <cellStyle name="A_Normal 4_TEST_2_Valuation list_New_Valuation list_New_Valuation list_New_Valuation list_DV_New_Valuation list_sports_New_Valuation list_added_New_Valuation list_added" xfId="819" xr:uid="{00000000-0005-0000-0000-000027030000}"/>
    <cellStyle name="A_Normal 4_TEST_2_Valuation list_New_Valuation list_New_Valuation list_New_Valuation list_New_Valuation list" xfId="820" xr:uid="{00000000-0005-0000-0000-000028030000}"/>
    <cellStyle name="A_Normal 4_TEST_2_Valuation list_New_Valuation list_New_Valuation list_New_Valuation list_New_Valuation list_added" xfId="821" xr:uid="{00000000-0005-0000-0000-000029030000}"/>
    <cellStyle name="A_Normal 4_TEST_2_Valuation list_New_Valuation list_New_Valuation list_New_Valuation list_New_Valuation list_added_New_Valuation list_added" xfId="822" xr:uid="{00000000-0005-0000-0000-00002A030000}"/>
    <cellStyle name="A_Normal 4_TEST_2_Valuation list_New_Valuation list_New_Valuation list_New_Valuation list_New_Valuation list_added_New_Valuation list_added_New_Valuation list_added" xfId="823" xr:uid="{00000000-0005-0000-0000-00002B030000}"/>
    <cellStyle name="A_Normal 4_TEST_2_Valuation list_New_Valuation list_New_Valuation list_New_Valuation list_New_Valuation list_DV" xfId="824" xr:uid="{00000000-0005-0000-0000-00002C030000}"/>
    <cellStyle name="A_Normal 4_TEST_2_Valuation list_New_Valuation list_New_Valuation list_New_Valuation list_New_Valuation list_DV_New_Valuation list_added" xfId="825" xr:uid="{00000000-0005-0000-0000-00002D030000}"/>
    <cellStyle name="A_Normal 4_TEST_2_Valuation list_New_Valuation list_New_Valuation list_New_Valuation list_New_Valuation list_DV_New_Valuation list_added_New_Valuation list_added" xfId="826" xr:uid="{00000000-0005-0000-0000-00002E030000}"/>
    <cellStyle name="A_Normal 4_TEST_2_Valuation list_New_Valuation list_New_Valuation list_New_Valuation list_New_Valuation list_DV_New_Valuation list_DV" xfId="827" xr:uid="{00000000-0005-0000-0000-00002F030000}"/>
    <cellStyle name="A_Normal 4_TEST_2_Valuation list_New_Valuation list_New_Valuation list_New_Valuation list_New_Valuation list_DV_New_Valuation list_DV_New_Valuation list_added" xfId="828" xr:uid="{00000000-0005-0000-0000-000030030000}"/>
    <cellStyle name="A_Normal 4_TEST_2_Valuation list_New_Valuation list_New_Valuation list_New_Valuation list_New_Valuation list_DV_New_Valuation list_DV_New_Valuation list_added_New_Valuation list_added" xfId="829" xr:uid="{00000000-0005-0000-0000-000031030000}"/>
    <cellStyle name="A_Normal 4_TEST_2_Valuation list_New_Valuation list_New_Valuation list_New_Valuation list_New_Valuation list_DV_New_Valuation list_DV_New_Valuation list_added_New_Valuation list_added_New_Valuation list_added" xfId="830" xr:uid="{00000000-0005-0000-0000-000032030000}"/>
    <cellStyle name="A_Normal 4_TEST_2_Valuation list_New_Valuation list_New_Valuation list_New_Valuation list_New_Valuation list_DV_New_Valuation list_DV_New_Valuation list_DV" xfId="831" xr:uid="{00000000-0005-0000-0000-000033030000}"/>
    <cellStyle name="A_Normal 4_TEST_2_Valuation list_New_Valuation list_New_Valuation list_New_Valuation list_New_Valuation list_DV_New_Valuation list_DV_New_Valuation list_DV_New_Valuation list_added" xfId="832" xr:uid="{00000000-0005-0000-0000-000034030000}"/>
    <cellStyle name="A_Normal 4_TEST_2_Valuation list_New_Valuation list_New_Valuation list_New_Valuation list_New_Valuation list_DV_New_Valuation list_DV_New_Valuation list_DV_New_Valuation list_added_New_Valuation list_added" xfId="833" xr:uid="{00000000-0005-0000-0000-000035030000}"/>
    <cellStyle name="A_Normal 4_TEST_2_Valuation list_New_Valuation list_New_Valuation list_New_Valuation list_New_Valuation list_DV_New_Valuation list_DV_New_Valuation list_sports" xfId="834" xr:uid="{00000000-0005-0000-0000-000036030000}"/>
    <cellStyle name="A_Normal 4_TEST_2_Valuation list_New_Valuation list_New_Valuation list_New_Valuation list_New_Valuation list_DV_New_Valuation list_DV_New_Valuation list_sports_New_Valuation list_added" xfId="835" xr:uid="{00000000-0005-0000-0000-000037030000}"/>
    <cellStyle name="A_Normal 4_TEST_2_Valuation list_New_Valuation list_New_Valuation list_New_Valuation list_New_Valuation list_DV_New_Valuation list_DV_New_Valuation list_sports_New_Valuation list_added_New_Valuation list_added" xfId="836" xr:uid="{00000000-0005-0000-0000-000038030000}"/>
    <cellStyle name="A_Normal 4_TEST_2_Valuation list_New_Valuation list_New_Valuation list_New_Valuation list_New_Valuation list_New_Valuation list_added" xfId="837" xr:uid="{00000000-0005-0000-0000-000039030000}"/>
    <cellStyle name="A_Normal 4_TEST_2_Valuation list_New_Valuation list_New_Valuation list_New_Valuation list_New_Valuation list_New_Valuation list_added_New_Valuation list_added" xfId="838" xr:uid="{00000000-0005-0000-0000-00003A030000}"/>
    <cellStyle name="A_Normal 4_TEST_2_Valuation list_New_Valuation list_New_Valuation list_New_Valuation list_New_Valuation list_New_Valuation list_DV" xfId="839" xr:uid="{00000000-0005-0000-0000-00003B030000}"/>
    <cellStyle name="A_Normal 4_TEST_2_Valuation list_New_Valuation list_New_Valuation list_New_Valuation list_New_Valuation list_New_Valuation list_DV_New_Valuation list_added" xfId="840" xr:uid="{00000000-0005-0000-0000-00003C030000}"/>
    <cellStyle name="A_Normal 4_TEST_2_Valuation list_New_Valuation list_New_Valuation list_New_Valuation list_New_Valuation list_New_Valuation list_DV_New_Valuation list_added_New_Valuation list_added" xfId="841" xr:uid="{00000000-0005-0000-0000-00003D030000}"/>
    <cellStyle name="A_Normal 4_TEST_2_Valuation list_New_Valuation list_New_Valuation list_New_Valuation list_New_Valuation list_New_Valuation list_DV_New_Valuation list_added_New_Valuation list_added_New_Valuation list_added" xfId="842" xr:uid="{00000000-0005-0000-0000-00003E030000}"/>
    <cellStyle name="A_Normal 4_TEST_2_Valuation list_New_Valuation list_New_Valuation list_New_Valuation list_New_Valuation list_New_Valuation list_DV_New_Valuation list_DV" xfId="843" xr:uid="{00000000-0005-0000-0000-00003F030000}"/>
    <cellStyle name="A_Normal 4_TEST_2_Valuation list_New_Valuation list_New_Valuation list_New_Valuation list_New_Valuation list_New_Valuation list_DV_New_Valuation list_DV_New_Valuation list_added" xfId="844" xr:uid="{00000000-0005-0000-0000-000040030000}"/>
    <cellStyle name="A_Normal 4_TEST_2_Valuation list_New_Valuation list_New_Valuation list_New_Valuation list_New_Valuation list_New_Valuation list_DV_New_Valuation list_DV_New_Valuation list_added_New_Valuation list_added" xfId="845" xr:uid="{00000000-0005-0000-0000-000041030000}"/>
    <cellStyle name="A_Normal 4_TEST_2_Valuation list_New_Valuation list_New_Valuation list_New_Valuation list_New_Valuation list_New_Valuation list_DV_New_Valuation list_sports" xfId="846" xr:uid="{00000000-0005-0000-0000-000042030000}"/>
    <cellStyle name="A_Normal 4_TEST_2_Valuation list_New_Valuation list_New_Valuation list_New_Valuation list_New_Valuation list_New_Valuation list_DV_New_Valuation list_sports_New_Valuation list_added" xfId="847" xr:uid="{00000000-0005-0000-0000-000043030000}"/>
    <cellStyle name="A_Normal 4_TEST_2_Valuation list_New_Valuation list_New_Valuation list_New_Valuation list_New_Valuation list_New_Valuation list_DV_New_Valuation list_sports_New_Valuation list_added_New_Valuation list_added" xfId="848" xr:uid="{00000000-0005-0000-0000-000044030000}"/>
    <cellStyle name="A_Normal 4_TEST_2_Valuation list_New_Valuation list_New_Valuation list_New_Valuation list_New_Valuation list_sports" xfId="849" xr:uid="{00000000-0005-0000-0000-000045030000}"/>
    <cellStyle name="A_Normal 4_TEST_2_Valuation list_New_Valuation list_New_Valuation list_New_Valuation list_New_Valuation list_sports_New_Valuation list_added" xfId="850" xr:uid="{00000000-0005-0000-0000-000046030000}"/>
    <cellStyle name="A_Normal 4_TEST_2_Valuation list_New_Valuation list_New_Valuation list_New_Valuation list_New_Valuation list_sports_New_Valuation list_added_New_Valuation list_added" xfId="851" xr:uid="{00000000-0005-0000-0000-000047030000}"/>
    <cellStyle name="A_Normal 4_TEST_2_Valuation list_New_Valuation list_New_Valuation list_sports" xfId="852" xr:uid="{00000000-0005-0000-0000-000048030000}"/>
    <cellStyle name="A_Normal 4_TEST_2_Valuation list_New_Valuation list_New_Valuation list_sports_New_Valuation list_added" xfId="853" xr:uid="{00000000-0005-0000-0000-000049030000}"/>
    <cellStyle name="A_Normal 4_TEST_2_Valuation list_New_Valuation list_New_Valuation list_sports_New_Valuation list_added_New_Valuation list_added" xfId="854" xr:uid="{00000000-0005-0000-0000-00004A030000}"/>
    <cellStyle name="A_Normal 4_Valuation list" xfId="855" xr:uid="{00000000-0005-0000-0000-00004B030000}"/>
    <cellStyle name="A_Normal 4_Valuation list_New_Valuation list" xfId="856" xr:uid="{00000000-0005-0000-0000-00004C030000}"/>
    <cellStyle name="A_Normal 4_Valuation list_New_Valuation list_added" xfId="857" xr:uid="{00000000-0005-0000-0000-00004D030000}"/>
    <cellStyle name="A_Normal 4_Valuation list_New_Valuation list_added_New_Valuation list_added" xfId="858" xr:uid="{00000000-0005-0000-0000-00004E030000}"/>
    <cellStyle name="A_Normal 4_Valuation list_New_Valuation list_DV" xfId="859" xr:uid="{00000000-0005-0000-0000-00004F030000}"/>
    <cellStyle name="A_Normal 4_Valuation list_New_Valuation list_DV_New_Valuation list_added" xfId="860" xr:uid="{00000000-0005-0000-0000-000050030000}"/>
    <cellStyle name="A_Normal 4_Valuation list_New_Valuation list_DV_New_Valuation list_added_New_Valuation list_added" xfId="861" xr:uid="{00000000-0005-0000-0000-000051030000}"/>
    <cellStyle name="A_Normal 4_Valuation list_New_Valuation list_DV_New_Valuation list_added_New_Valuation list_added_New_Valuation list_added" xfId="862" xr:uid="{00000000-0005-0000-0000-000052030000}"/>
    <cellStyle name="A_Normal 4_Valuation list_New_Valuation list_DV_New_Valuation list_DV" xfId="863" xr:uid="{00000000-0005-0000-0000-000053030000}"/>
    <cellStyle name="A_Normal 4_Valuation list_New_Valuation list_DV_New_Valuation list_DV_New_Valuation list_added" xfId="864" xr:uid="{00000000-0005-0000-0000-000054030000}"/>
    <cellStyle name="A_Normal 4_Valuation list_New_Valuation list_DV_New_Valuation list_DV_New_Valuation list_added_New_Valuation list_added" xfId="865" xr:uid="{00000000-0005-0000-0000-000055030000}"/>
    <cellStyle name="A_Normal 4_Valuation list_New_Valuation list_DV_New_Valuation list_sports" xfId="866" xr:uid="{00000000-0005-0000-0000-000056030000}"/>
    <cellStyle name="A_Normal 4_Valuation list_New_Valuation list_DV_New_Valuation list_sports_New_Valuation list_added" xfId="867" xr:uid="{00000000-0005-0000-0000-000057030000}"/>
    <cellStyle name="A_Normal 4_Valuation list_New_Valuation list_DV_New_Valuation list_sports_New_Valuation list_added_New_Valuation list_added" xfId="868" xr:uid="{00000000-0005-0000-0000-000058030000}"/>
    <cellStyle name="A_Normal 4_Valuation list_New_Valuation list_New_Valuation list" xfId="869" xr:uid="{00000000-0005-0000-0000-000059030000}"/>
    <cellStyle name="A_Normal 4_Valuation list_New_Valuation list_New_Valuation list_added" xfId="870" xr:uid="{00000000-0005-0000-0000-00005A030000}"/>
    <cellStyle name="A_Normal 4_Valuation list_New_Valuation list_New_Valuation list_added_New_Valuation list_added" xfId="871" xr:uid="{00000000-0005-0000-0000-00005B030000}"/>
    <cellStyle name="A_Normal 4_Valuation list_New_Valuation list_New_Valuation list_added_New_Valuation list_added_New_Valuation list_added" xfId="872" xr:uid="{00000000-0005-0000-0000-00005C030000}"/>
    <cellStyle name="A_Normal 4_Valuation list_New_Valuation list_New_Valuation list_DV" xfId="873" xr:uid="{00000000-0005-0000-0000-00005D030000}"/>
    <cellStyle name="A_Normal 4_Valuation list_New_Valuation list_New_Valuation list_DV_New_Valuation list_added" xfId="874" xr:uid="{00000000-0005-0000-0000-00005E030000}"/>
    <cellStyle name="A_Normal 4_Valuation list_New_Valuation list_New_Valuation list_DV_New_Valuation list_added_New_Valuation list_added" xfId="875" xr:uid="{00000000-0005-0000-0000-00005F030000}"/>
    <cellStyle name="A_Normal 4_Valuation list_New_Valuation list_New_Valuation list_DV_New_Valuation list_DV" xfId="876" xr:uid="{00000000-0005-0000-0000-000060030000}"/>
    <cellStyle name="A_Normal 4_Valuation list_New_Valuation list_New_Valuation list_DV_New_Valuation list_DV_New_Valuation list_added" xfId="877" xr:uid="{00000000-0005-0000-0000-000061030000}"/>
    <cellStyle name="A_Normal 4_Valuation list_New_Valuation list_New_Valuation list_DV_New_Valuation list_DV_New_Valuation list_added_New_Valuation list_added" xfId="878" xr:uid="{00000000-0005-0000-0000-000062030000}"/>
    <cellStyle name="A_Normal 4_Valuation list_New_Valuation list_New_Valuation list_DV_New_Valuation list_DV_New_Valuation list_added_New_Valuation list_added_New_Valuation list_added" xfId="879" xr:uid="{00000000-0005-0000-0000-000063030000}"/>
    <cellStyle name="A_Normal 4_Valuation list_New_Valuation list_New_Valuation list_DV_New_Valuation list_DV_New_Valuation list_DV" xfId="880" xr:uid="{00000000-0005-0000-0000-000064030000}"/>
    <cellStyle name="A_Normal 4_Valuation list_New_Valuation list_New_Valuation list_DV_New_Valuation list_DV_New_Valuation list_DV_New_Valuation list_added" xfId="881" xr:uid="{00000000-0005-0000-0000-000065030000}"/>
    <cellStyle name="A_Normal 4_Valuation list_New_Valuation list_New_Valuation list_DV_New_Valuation list_DV_New_Valuation list_DV_New_Valuation list_added_New_Valuation list_added" xfId="882" xr:uid="{00000000-0005-0000-0000-000066030000}"/>
    <cellStyle name="A_Normal 4_Valuation list_New_Valuation list_New_Valuation list_DV_New_Valuation list_DV_New_Valuation list_sports" xfId="883" xr:uid="{00000000-0005-0000-0000-000067030000}"/>
    <cellStyle name="A_Normal 4_Valuation list_New_Valuation list_New_Valuation list_DV_New_Valuation list_DV_New_Valuation list_sports_New_Valuation list_added" xfId="884" xr:uid="{00000000-0005-0000-0000-000068030000}"/>
    <cellStyle name="A_Normal 4_Valuation list_New_Valuation list_New_Valuation list_DV_New_Valuation list_DV_New_Valuation list_sports_New_Valuation list_added_New_Valuation list_added" xfId="885" xr:uid="{00000000-0005-0000-0000-000069030000}"/>
    <cellStyle name="A_Normal 4_Valuation list_New_Valuation list_New_Valuation list_New_Valuation list" xfId="886" xr:uid="{00000000-0005-0000-0000-00006A030000}"/>
    <cellStyle name="A_Normal 4_Valuation list_New_Valuation list_New_Valuation list_New_Valuation list_added" xfId="887" xr:uid="{00000000-0005-0000-0000-00006B030000}"/>
    <cellStyle name="A_Normal 4_Valuation list_New_Valuation list_New_Valuation list_New_Valuation list_added_New_Valuation list_added" xfId="888" xr:uid="{00000000-0005-0000-0000-00006C030000}"/>
    <cellStyle name="A_Normal 4_Valuation list_New_Valuation list_New_Valuation list_New_Valuation list_DV" xfId="889" xr:uid="{00000000-0005-0000-0000-00006D030000}"/>
    <cellStyle name="A_Normal 4_Valuation list_New_Valuation list_New_Valuation list_New_Valuation list_DV_New_Valuation list_added" xfId="890" xr:uid="{00000000-0005-0000-0000-00006E030000}"/>
    <cellStyle name="A_Normal 4_Valuation list_New_Valuation list_New_Valuation list_New_Valuation list_DV_New_Valuation list_added_New_Valuation list_added" xfId="891" xr:uid="{00000000-0005-0000-0000-00006F030000}"/>
    <cellStyle name="A_Normal 4_Valuation list_New_Valuation list_New_Valuation list_New_Valuation list_DV_New_Valuation list_added_New_Valuation list_added_New_Valuation list_added" xfId="892" xr:uid="{00000000-0005-0000-0000-000070030000}"/>
    <cellStyle name="A_Normal 4_Valuation list_New_Valuation list_New_Valuation list_New_Valuation list_DV_New_Valuation list_DV" xfId="893" xr:uid="{00000000-0005-0000-0000-000071030000}"/>
    <cellStyle name="A_Normal 4_Valuation list_New_Valuation list_New_Valuation list_New_Valuation list_DV_New_Valuation list_DV_New_Valuation list_added" xfId="894" xr:uid="{00000000-0005-0000-0000-000072030000}"/>
    <cellStyle name="A_Normal 4_Valuation list_New_Valuation list_New_Valuation list_New_Valuation list_DV_New_Valuation list_DV_New_Valuation list_added_New_Valuation list_added" xfId="895" xr:uid="{00000000-0005-0000-0000-000073030000}"/>
    <cellStyle name="A_Normal 4_Valuation list_New_Valuation list_New_Valuation list_New_Valuation list_DV_New_Valuation list_sports" xfId="896" xr:uid="{00000000-0005-0000-0000-000074030000}"/>
    <cellStyle name="A_Normal 4_Valuation list_New_Valuation list_New_Valuation list_New_Valuation list_DV_New_Valuation list_sports_New_Valuation list_added" xfId="897" xr:uid="{00000000-0005-0000-0000-000075030000}"/>
    <cellStyle name="A_Normal 4_Valuation list_New_Valuation list_New_Valuation list_New_Valuation list_DV_New_Valuation list_sports_New_Valuation list_added_New_Valuation list_added" xfId="898" xr:uid="{00000000-0005-0000-0000-000076030000}"/>
    <cellStyle name="A_Normal 4_Valuation list_New_Valuation list_New_Valuation list_New_Valuation list_New_Valuation list" xfId="899" xr:uid="{00000000-0005-0000-0000-000077030000}"/>
    <cellStyle name="A_Normal 4_Valuation list_New_Valuation list_New_Valuation list_New_Valuation list_New_Valuation list_added" xfId="900" xr:uid="{00000000-0005-0000-0000-000078030000}"/>
    <cellStyle name="A_Normal 4_Valuation list_New_Valuation list_New_Valuation list_New_Valuation list_New_Valuation list_added_New_Valuation list_added" xfId="901" xr:uid="{00000000-0005-0000-0000-000079030000}"/>
    <cellStyle name="A_Normal 4_Valuation list_New_Valuation list_New_Valuation list_New_Valuation list_New_Valuation list_added_New_Valuation list_added_New_Valuation list_added" xfId="902" xr:uid="{00000000-0005-0000-0000-00007A030000}"/>
    <cellStyle name="A_Normal 4_Valuation list_New_Valuation list_New_Valuation list_New_Valuation list_New_Valuation list_DV" xfId="903" xr:uid="{00000000-0005-0000-0000-00007B030000}"/>
    <cellStyle name="A_Normal 4_Valuation list_New_Valuation list_New_Valuation list_New_Valuation list_New_Valuation list_DV_New_Valuation list_added" xfId="904" xr:uid="{00000000-0005-0000-0000-00007C030000}"/>
    <cellStyle name="A_Normal 4_Valuation list_New_Valuation list_New_Valuation list_New_Valuation list_New_Valuation list_DV_New_Valuation list_added_New_Valuation list_added" xfId="905" xr:uid="{00000000-0005-0000-0000-00007D030000}"/>
    <cellStyle name="A_Normal 4_Valuation list_New_Valuation list_New_Valuation list_New_Valuation list_New_Valuation list_DV_New_Valuation list_DV" xfId="906" xr:uid="{00000000-0005-0000-0000-00007E030000}"/>
    <cellStyle name="A_Normal 4_Valuation list_New_Valuation list_New_Valuation list_New_Valuation list_New_Valuation list_DV_New_Valuation list_DV_New_Valuation list_added" xfId="907" xr:uid="{00000000-0005-0000-0000-00007F030000}"/>
    <cellStyle name="A_Normal 4_Valuation list_New_Valuation list_New_Valuation list_New_Valuation list_New_Valuation list_DV_New_Valuation list_DV_New_Valuation list_added_New_Valuation list_added" xfId="908" xr:uid="{00000000-0005-0000-0000-000080030000}"/>
    <cellStyle name="A_Normal 4_Valuation list_New_Valuation list_New_Valuation list_New_Valuation list_New_Valuation list_DV_New_Valuation list_DV_New_Valuation list_added_New_Valuation list_added_New_Valuation list_added" xfId="909" xr:uid="{00000000-0005-0000-0000-000081030000}"/>
    <cellStyle name="A_Normal 4_Valuation list_New_Valuation list_New_Valuation list_New_Valuation list_New_Valuation list_DV_New_Valuation list_DV_New_Valuation list_DV" xfId="910" xr:uid="{00000000-0005-0000-0000-000082030000}"/>
    <cellStyle name="A_Normal 4_Valuation list_New_Valuation list_New_Valuation list_New_Valuation list_New_Valuation list_DV_New_Valuation list_DV_New_Valuation list_DV_New_Valuation list_added" xfId="911" xr:uid="{00000000-0005-0000-0000-000083030000}"/>
    <cellStyle name="A_Normal 4_Valuation list_New_Valuation list_New_Valuation list_New_Valuation list_New_Valuation list_DV_New_Valuation list_DV_New_Valuation list_DV_New_Valuation list_added_New_Valuation list_added" xfId="912" xr:uid="{00000000-0005-0000-0000-000084030000}"/>
    <cellStyle name="A_Normal 4_Valuation list_New_Valuation list_New_Valuation list_New_Valuation list_New_Valuation list_DV_New_Valuation list_DV_New_Valuation list_sports" xfId="913" xr:uid="{00000000-0005-0000-0000-000085030000}"/>
    <cellStyle name="A_Normal 4_Valuation list_New_Valuation list_New_Valuation list_New_Valuation list_New_Valuation list_DV_New_Valuation list_DV_New_Valuation list_sports_New_Valuation list_added" xfId="914" xr:uid="{00000000-0005-0000-0000-000086030000}"/>
    <cellStyle name="A_Normal 4_Valuation list_New_Valuation list_New_Valuation list_New_Valuation list_New_Valuation list_DV_New_Valuation list_DV_New_Valuation list_sports_New_Valuation list_added_New_Valuation list_added" xfId="915" xr:uid="{00000000-0005-0000-0000-000087030000}"/>
    <cellStyle name="A_Normal 4_Valuation list_New_Valuation list_New_Valuation list_New_Valuation list_New_Valuation list_New_Valuation list_added" xfId="916" xr:uid="{00000000-0005-0000-0000-000088030000}"/>
    <cellStyle name="A_Normal 4_Valuation list_New_Valuation list_New_Valuation list_New_Valuation list_New_Valuation list_New_Valuation list_added_New_Valuation list_added" xfId="917" xr:uid="{00000000-0005-0000-0000-000089030000}"/>
    <cellStyle name="A_Normal 4_Valuation list_New_Valuation list_New_Valuation list_New_Valuation list_New_Valuation list_New_Valuation list_DV" xfId="918" xr:uid="{00000000-0005-0000-0000-00008A030000}"/>
    <cellStyle name="A_Normal 4_Valuation list_New_Valuation list_New_Valuation list_New_Valuation list_New_Valuation list_New_Valuation list_DV_New_Valuation list_added" xfId="919" xr:uid="{00000000-0005-0000-0000-00008B030000}"/>
    <cellStyle name="A_Normal 4_Valuation list_New_Valuation list_New_Valuation list_New_Valuation list_New_Valuation list_New_Valuation list_DV_New_Valuation list_added_New_Valuation list_added" xfId="920" xr:uid="{00000000-0005-0000-0000-00008C030000}"/>
    <cellStyle name="A_Normal 4_Valuation list_New_Valuation list_New_Valuation list_New_Valuation list_New_Valuation list_New_Valuation list_DV_New_Valuation list_added_New_Valuation list_added_New_Valuation list_added" xfId="921" xr:uid="{00000000-0005-0000-0000-00008D030000}"/>
    <cellStyle name="A_Normal 4_Valuation list_New_Valuation list_New_Valuation list_New_Valuation list_New_Valuation list_New_Valuation list_DV_New_Valuation list_DV" xfId="922" xr:uid="{00000000-0005-0000-0000-00008E030000}"/>
    <cellStyle name="A_Normal 4_Valuation list_New_Valuation list_New_Valuation list_New_Valuation list_New_Valuation list_New_Valuation list_DV_New_Valuation list_DV_New_Valuation list_added" xfId="923" xr:uid="{00000000-0005-0000-0000-00008F030000}"/>
    <cellStyle name="A_Normal 4_Valuation list_New_Valuation list_New_Valuation list_New_Valuation list_New_Valuation list_New_Valuation list_DV_New_Valuation list_DV_New_Valuation list_added_New_Valuation list_added" xfId="924" xr:uid="{00000000-0005-0000-0000-000090030000}"/>
    <cellStyle name="A_Normal 4_Valuation list_New_Valuation list_New_Valuation list_New_Valuation list_New_Valuation list_New_Valuation list_DV_New_Valuation list_sports" xfId="925" xr:uid="{00000000-0005-0000-0000-000091030000}"/>
    <cellStyle name="A_Normal 4_Valuation list_New_Valuation list_New_Valuation list_New_Valuation list_New_Valuation list_New_Valuation list_DV_New_Valuation list_sports_New_Valuation list_added" xfId="926" xr:uid="{00000000-0005-0000-0000-000092030000}"/>
    <cellStyle name="A_Normal 4_Valuation list_New_Valuation list_New_Valuation list_New_Valuation list_New_Valuation list_New_Valuation list_DV_New_Valuation list_sports_New_Valuation list_added_New_Valuation list_added" xfId="927" xr:uid="{00000000-0005-0000-0000-000093030000}"/>
    <cellStyle name="A_Normal 4_Valuation list_New_Valuation list_New_Valuation list_New_Valuation list_New_Valuation list_sports" xfId="928" xr:uid="{00000000-0005-0000-0000-000094030000}"/>
    <cellStyle name="A_Normal 4_Valuation list_New_Valuation list_New_Valuation list_New_Valuation list_New_Valuation list_sports_New_Valuation list_added" xfId="929" xr:uid="{00000000-0005-0000-0000-000095030000}"/>
    <cellStyle name="A_Normal 4_Valuation list_New_Valuation list_New_Valuation list_New_Valuation list_New_Valuation list_sports_New_Valuation list_added_New_Valuation list_added" xfId="930" xr:uid="{00000000-0005-0000-0000-000096030000}"/>
    <cellStyle name="A_Normal 4_Valuation list_New_Valuation list_New_Valuation list_sports" xfId="931" xr:uid="{00000000-0005-0000-0000-000097030000}"/>
    <cellStyle name="A_Normal 4_Valuation list_New_Valuation list_New_Valuation list_sports_New_Valuation list_added" xfId="932" xr:uid="{00000000-0005-0000-0000-000098030000}"/>
    <cellStyle name="A_Normal 4_Valuation list_New_Valuation list_New_Valuation list_sports_New_Valuation list_added_New_Valuation list_added" xfId="933" xr:uid="{00000000-0005-0000-0000-000099030000}"/>
    <cellStyle name="A_Normal 5" xfId="934" xr:uid="{00000000-0005-0000-0000-00009A030000}"/>
    <cellStyle name="A_Normal 5_New_Valuation list" xfId="935" xr:uid="{00000000-0005-0000-0000-00009B030000}"/>
    <cellStyle name="A_Normal 5_New_Valuation list_added" xfId="936" xr:uid="{00000000-0005-0000-0000-00009C030000}"/>
    <cellStyle name="A_Normal 5_New_Valuation list_added_New_Valuation list_added" xfId="937" xr:uid="{00000000-0005-0000-0000-00009D030000}"/>
    <cellStyle name="A_Normal 5_New_Valuation list_added_New_Valuation list_added_New_Valuation list_added" xfId="938" xr:uid="{00000000-0005-0000-0000-00009E030000}"/>
    <cellStyle name="A_Normal 5_New_Valuation list_DV" xfId="939" xr:uid="{00000000-0005-0000-0000-00009F030000}"/>
    <cellStyle name="A_Normal 5_New_Valuation list_DV_New_Valuation list_added" xfId="940" xr:uid="{00000000-0005-0000-0000-0000A0030000}"/>
    <cellStyle name="A_Normal 5_New_Valuation list_DV_New_Valuation list_added_New_Valuation list_added" xfId="941" xr:uid="{00000000-0005-0000-0000-0000A1030000}"/>
    <cellStyle name="A_Normal 5_New_Valuation list_DV_New_Valuation list_DV" xfId="942" xr:uid="{00000000-0005-0000-0000-0000A2030000}"/>
    <cellStyle name="A_Normal 5_New_Valuation list_DV_New_Valuation list_DV_New_Valuation list_added" xfId="943" xr:uid="{00000000-0005-0000-0000-0000A3030000}"/>
    <cellStyle name="A_Normal 5_New_Valuation list_DV_New_Valuation list_DV_New_Valuation list_added_New_Valuation list_added" xfId="944" xr:uid="{00000000-0005-0000-0000-0000A4030000}"/>
    <cellStyle name="A_Normal 5_New_Valuation list_DV_New_Valuation list_DV_New_Valuation list_added_New_Valuation list_added_New_Valuation list_added" xfId="945" xr:uid="{00000000-0005-0000-0000-0000A5030000}"/>
    <cellStyle name="A_Normal 5_New_Valuation list_DV_New_Valuation list_DV_New_Valuation list_DV" xfId="946" xr:uid="{00000000-0005-0000-0000-0000A6030000}"/>
    <cellStyle name="A_Normal 5_New_Valuation list_DV_New_Valuation list_DV_New_Valuation list_DV_New_Valuation list_added" xfId="947" xr:uid="{00000000-0005-0000-0000-0000A7030000}"/>
    <cellStyle name="A_Normal 5_New_Valuation list_DV_New_Valuation list_DV_New_Valuation list_DV_New_Valuation list_added_New_Valuation list_added" xfId="948" xr:uid="{00000000-0005-0000-0000-0000A8030000}"/>
    <cellStyle name="A_Normal 5_New_Valuation list_DV_New_Valuation list_DV_New_Valuation list_sports" xfId="949" xr:uid="{00000000-0005-0000-0000-0000A9030000}"/>
    <cellStyle name="A_Normal 5_New_Valuation list_DV_New_Valuation list_DV_New_Valuation list_sports_New_Valuation list_added" xfId="950" xr:uid="{00000000-0005-0000-0000-0000AA030000}"/>
    <cellStyle name="A_Normal 5_New_Valuation list_DV_New_Valuation list_DV_New_Valuation list_sports_New_Valuation list_added_New_Valuation list_added" xfId="951" xr:uid="{00000000-0005-0000-0000-0000AB030000}"/>
    <cellStyle name="A_Normal 5_New_Valuation list_New_Valuation list" xfId="952" xr:uid="{00000000-0005-0000-0000-0000AC030000}"/>
    <cellStyle name="A_Normal 5_New_Valuation list_New_Valuation list_added" xfId="953" xr:uid="{00000000-0005-0000-0000-0000AD030000}"/>
    <cellStyle name="A_Normal 5_New_Valuation list_New_Valuation list_added_New_Valuation list_added" xfId="954" xr:uid="{00000000-0005-0000-0000-0000AE030000}"/>
    <cellStyle name="A_Normal 5_New_Valuation list_New_Valuation list_DV" xfId="955" xr:uid="{00000000-0005-0000-0000-0000AF030000}"/>
    <cellStyle name="A_Normal 5_New_Valuation list_New_Valuation list_DV_New_Valuation list_added" xfId="956" xr:uid="{00000000-0005-0000-0000-0000B0030000}"/>
    <cellStyle name="A_Normal 5_New_Valuation list_New_Valuation list_DV_New_Valuation list_added_New_Valuation list_added" xfId="957" xr:uid="{00000000-0005-0000-0000-0000B1030000}"/>
    <cellStyle name="A_Normal 5_New_Valuation list_New_Valuation list_DV_New_Valuation list_added_New_Valuation list_added_New_Valuation list_added" xfId="958" xr:uid="{00000000-0005-0000-0000-0000B2030000}"/>
    <cellStyle name="A_Normal 5_New_Valuation list_New_Valuation list_DV_New_Valuation list_DV" xfId="959" xr:uid="{00000000-0005-0000-0000-0000B3030000}"/>
    <cellStyle name="A_Normal 5_New_Valuation list_New_Valuation list_DV_New_Valuation list_DV_New_Valuation list_added" xfId="960" xr:uid="{00000000-0005-0000-0000-0000B4030000}"/>
    <cellStyle name="A_Normal 5_New_Valuation list_New_Valuation list_DV_New_Valuation list_DV_New_Valuation list_added_New_Valuation list_added" xfId="961" xr:uid="{00000000-0005-0000-0000-0000B5030000}"/>
    <cellStyle name="A_Normal 5_New_Valuation list_New_Valuation list_DV_New_Valuation list_sports" xfId="962" xr:uid="{00000000-0005-0000-0000-0000B6030000}"/>
    <cellStyle name="A_Normal 5_New_Valuation list_New_Valuation list_DV_New_Valuation list_sports_New_Valuation list_added" xfId="963" xr:uid="{00000000-0005-0000-0000-0000B7030000}"/>
    <cellStyle name="A_Normal 5_New_Valuation list_New_Valuation list_DV_New_Valuation list_sports_New_Valuation list_added_New_Valuation list_added" xfId="964" xr:uid="{00000000-0005-0000-0000-0000B8030000}"/>
    <cellStyle name="A_Normal 5_New_Valuation list_New_Valuation list_New_Valuation list" xfId="965" xr:uid="{00000000-0005-0000-0000-0000B9030000}"/>
    <cellStyle name="A_Normal 5_New_Valuation list_New_Valuation list_New_Valuation list_added_New_Valuation list_added" xfId="966" xr:uid="{00000000-0005-0000-0000-0000BA030000}"/>
    <cellStyle name="A_Normal 5_New_Valuation list_New_Valuation list_New_Valuation list_added_New_Valuation list_added_New_Valuation list_added" xfId="967" xr:uid="{00000000-0005-0000-0000-0000BB030000}"/>
    <cellStyle name="A_Normal 5_New_Valuation list_New_Valuation list_New_Valuation list_DV" xfId="968" xr:uid="{00000000-0005-0000-0000-0000BC030000}"/>
    <cellStyle name="A_Normal 5_New_Valuation list_New_Valuation list_New_Valuation list_DV_New_Valuation list_added" xfId="969" xr:uid="{00000000-0005-0000-0000-0000BD030000}"/>
    <cellStyle name="A_Normal 5_New_Valuation list_New_Valuation list_New_Valuation list_DV_New_Valuation list_added_New_Valuation list_added" xfId="970" xr:uid="{00000000-0005-0000-0000-0000BE030000}"/>
    <cellStyle name="A_Normal 5_New_Valuation list_New_Valuation list_New_Valuation list_DV_New_Valuation list_DV" xfId="971" xr:uid="{00000000-0005-0000-0000-0000BF030000}"/>
    <cellStyle name="A_Normal 5_New_Valuation list_New_Valuation list_New_Valuation list_DV_New_Valuation list_DV_New_Valuation list_added" xfId="972" xr:uid="{00000000-0005-0000-0000-0000C0030000}"/>
    <cellStyle name="A_Normal 5_New_Valuation list_New_Valuation list_New_Valuation list_DV_New_Valuation list_DV_New_Valuation list_added_New_Valuation list_added" xfId="973" xr:uid="{00000000-0005-0000-0000-0000C1030000}"/>
    <cellStyle name="A_Normal 5_New_Valuation list_New_Valuation list_New_Valuation list_DV_New_Valuation list_DV_New_Valuation list_added_New_Valuation list_added_New_Valuation list_added" xfId="974" xr:uid="{00000000-0005-0000-0000-0000C2030000}"/>
    <cellStyle name="A_Normal 5_New_Valuation list_New_Valuation list_New_Valuation list_DV_New_Valuation list_DV_New_Valuation list_DV" xfId="975" xr:uid="{00000000-0005-0000-0000-0000C3030000}"/>
    <cellStyle name="A_Normal 5_New_Valuation list_New_Valuation list_New_Valuation list_DV_New_Valuation list_DV_New_Valuation list_DV_New_Valuation list_added" xfId="976" xr:uid="{00000000-0005-0000-0000-0000C4030000}"/>
    <cellStyle name="A_Normal 5_New_Valuation list_New_Valuation list_New_Valuation list_DV_New_Valuation list_DV_New_Valuation list_DV_New_Valuation list_added_New_Valuation list_added" xfId="977" xr:uid="{00000000-0005-0000-0000-0000C5030000}"/>
    <cellStyle name="A_Normal 5_New_Valuation list_New_Valuation list_New_Valuation list_DV_New_Valuation list_DV_New_Valuation list_sports" xfId="978" xr:uid="{00000000-0005-0000-0000-0000C6030000}"/>
    <cellStyle name="A_Normal 5_New_Valuation list_New_Valuation list_New_Valuation list_DV_New_Valuation list_DV_New_Valuation list_sports_New_Valuation list_added" xfId="979" xr:uid="{00000000-0005-0000-0000-0000C7030000}"/>
    <cellStyle name="A_Normal 5_New_Valuation list_New_Valuation list_New_Valuation list_DV_New_Valuation list_DV_New_Valuation list_sports_New_Valuation list_added_New_Valuation list_added" xfId="980" xr:uid="{00000000-0005-0000-0000-0000C8030000}"/>
    <cellStyle name="A_Normal 5_New_Valuation list_New_Valuation list_New_Valuation list_New_Valuation list" xfId="981" xr:uid="{00000000-0005-0000-0000-0000C9030000}"/>
    <cellStyle name="A_Normal 5_New_Valuation list_New_Valuation list_New_Valuation list_New_Valuation list_added" xfId="982" xr:uid="{00000000-0005-0000-0000-0000CA030000}"/>
    <cellStyle name="A_Normal 5_New_Valuation list_New_Valuation list_New_Valuation list_New_Valuation list_added_New_Valuation list_added" xfId="983" xr:uid="{00000000-0005-0000-0000-0000CB030000}"/>
    <cellStyle name="A_Normal 5_New_Valuation list_New_Valuation list_New_Valuation list_New_Valuation list_DV" xfId="984" xr:uid="{00000000-0005-0000-0000-0000CC030000}"/>
    <cellStyle name="A_Normal 5_New_Valuation list_New_Valuation list_New_Valuation list_New_Valuation list_DV_New_Valuation list_added" xfId="985" xr:uid="{00000000-0005-0000-0000-0000CD030000}"/>
    <cellStyle name="A_Normal 5_New_Valuation list_New_Valuation list_New_Valuation list_New_Valuation list_DV_New_Valuation list_added_New_Valuation list_added" xfId="986" xr:uid="{00000000-0005-0000-0000-0000CE030000}"/>
    <cellStyle name="A_Normal 5_New_Valuation list_New_Valuation list_New_Valuation list_New_Valuation list_DV_New_Valuation list_added_New_Valuation list_added_New_Valuation list_added" xfId="987" xr:uid="{00000000-0005-0000-0000-0000CF030000}"/>
    <cellStyle name="A_Normal 5_New_Valuation list_New_Valuation list_New_Valuation list_New_Valuation list_DV_New_Valuation list_DV" xfId="988" xr:uid="{00000000-0005-0000-0000-0000D0030000}"/>
    <cellStyle name="A_Normal 5_New_Valuation list_New_Valuation list_New_Valuation list_New_Valuation list_DV_New_Valuation list_DV_New_Valuation list_added" xfId="989" xr:uid="{00000000-0005-0000-0000-0000D1030000}"/>
    <cellStyle name="A_Normal 5_New_Valuation list_New_Valuation list_New_Valuation list_New_Valuation list_DV_New_Valuation list_DV_New_Valuation list_added_New_Valuation list_added" xfId="990" xr:uid="{00000000-0005-0000-0000-0000D2030000}"/>
    <cellStyle name="A_Normal 5_New_Valuation list_New_Valuation list_New_Valuation list_New_Valuation list_DV_New_Valuation list_sports" xfId="991" xr:uid="{00000000-0005-0000-0000-0000D3030000}"/>
    <cellStyle name="A_Normal 5_New_Valuation list_New_Valuation list_New_Valuation list_New_Valuation list_DV_New_Valuation list_sports_New_Valuation list_added" xfId="992" xr:uid="{00000000-0005-0000-0000-0000D4030000}"/>
    <cellStyle name="A_Normal 5_New_Valuation list_New_Valuation list_New_Valuation list_New_Valuation list_DV_New_Valuation list_sports_New_Valuation list_added_New_Valuation list_added" xfId="993" xr:uid="{00000000-0005-0000-0000-0000D5030000}"/>
    <cellStyle name="A_Normal 5_New_Valuation list_New_Valuation list_New_Valuation list_New_Valuation list_New_Valuation list" xfId="994" xr:uid="{00000000-0005-0000-0000-0000D6030000}"/>
    <cellStyle name="A_Normal 5_New_Valuation list_New_Valuation list_New_Valuation list_New_Valuation list_New_Valuation list_added" xfId="995" xr:uid="{00000000-0005-0000-0000-0000D7030000}"/>
    <cellStyle name="A_Normal 5_New_Valuation list_New_Valuation list_New_Valuation list_New_Valuation list_New_Valuation list_added_New_Valuation list_added" xfId="996" xr:uid="{00000000-0005-0000-0000-0000D8030000}"/>
    <cellStyle name="A_Normal 5_New_Valuation list_New_Valuation list_New_Valuation list_New_Valuation list_New_Valuation list_added_New_Valuation list_added_New_Valuation list_added" xfId="997" xr:uid="{00000000-0005-0000-0000-0000D9030000}"/>
    <cellStyle name="A_Normal 5_New_Valuation list_New_Valuation list_New_Valuation list_New_Valuation list_New_Valuation list_DV" xfId="998" xr:uid="{00000000-0005-0000-0000-0000DA030000}"/>
    <cellStyle name="A_Normal 5_New_Valuation list_New_Valuation list_New_Valuation list_New_Valuation list_New_Valuation list_DV_New_Valuation list_added" xfId="999" xr:uid="{00000000-0005-0000-0000-0000DB030000}"/>
    <cellStyle name="A_Normal 5_New_Valuation list_New_Valuation list_New_Valuation list_New_Valuation list_New_Valuation list_DV_New_Valuation list_added_New_Valuation list_added" xfId="1000" xr:uid="{00000000-0005-0000-0000-0000DC030000}"/>
    <cellStyle name="A_Normal 5_New_Valuation list_New_Valuation list_New_Valuation list_New_Valuation list_New_Valuation list_DV_New_Valuation list_DV" xfId="1001" xr:uid="{00000000-0005-0000-0000-0000DD030000}"/>
    <cellStyle name="A_Normal 5_New_Valuation list_New_Valuation list_New_Valuation list_New_Valuation list_New_Valuation list_DV_New_Valuation list_DV_New_Valuation list_added" xfId="1002" xr:uid="{00000000-0005-0000-0000-0000DE030000}"/>
    <cellStyle name="A_Normal 5_New_Valuation list_New_Valuation list_New_Valuation list_New_Valuation list_New_Valuation list_DV_New_Valuation list_DV_New_Valuation list_added_New_Valuation list_added" xfId="1003" xr:uid="{00000000-0005-0000-0000-0000DF030000}"/>
    <cellStyle name="A_Normal 5_New_Valuation list_New_Valuation list_New_Valuation list_New_Valuation list_New_Valuation list_DV_New_Valuation list_DV_New_Valuation list_added_New_Valuation list_added_New_Valuation list_added" xfId="1004" xr:uid="{00000000-0005-0000-0000-0000E0030000}"/>
    <cellStyle name="A_Normal 5_New_Valuation list_New_Valuation list_New_Valuation list_New_Valuation list_New_Valuation list_DV_New_Valuation list_DV_New_Valuation list_DV" xfId="1005" xr:uid="{00000000-0005-0000-0000-0000E1030000}"/>
    <cellStyle name="A_Normal 5_New_Valuation list_New_Valuation list_New_Valuation list_New_Valuation list_New_Valuation list_DV_New_Valuation list_DV_New_Valuation list_DV_New_Valuation list_added" xfId="1006" xr:uid="{00000000-0005-0000-0000-0000E2030000}"/>
    <cellStyle name="A_Normal 5_New_Valuation list_New_Valuation list_New_Valuation list_New_Valuation list_New_Valuation list_DV_New_Valuation list_DV_New_Valuation list_DV_New_Valuation list_added_New_Valuation list_added" xfId="1007" xr:uid="{00000000-0005-0000-0000-0000E3030000}"/>
    <cellStyle name="A_Normal 5_New_Valuation list_New_Valuation list_New_Valuation list_New_Valuation list_New_Valuation list_DV_New_Valuation list_DV_New_Valuation list_sports" xfId="1008" xr:uid="{00000000-0005-0000-0000-0000E4030000}"/>
    <cellStyle name="A_Normal 5_New_Valuation list_New_Valuation list_New_Valuation list_New_Valuation list_New_Valuation list_DV_New_Valuation list_DV_New_Valuation list_sports_New_Valuation list_added" xfId="1009" xr:uid="{00000000-0005-0000-0000-0000E5030000}"/>
    <cellStyle name="A_Normal 5_New_Valuation list_New_Valuation list_New_Valuation list_New_Valuation list_New_Valuation list_DV_New_Valuation list_DV_New_Valuation list_sports_New_Valuation list_added_New_Valuation list_added" xfId="1010" xr:uid="{00000000-0005-0000-0000-0000E6030000}"/>
    <cellStyle name="A_Normal 5_New_Valuation list_New_Valuation list_New_Valuation list_New_Valuation list_New_Valuation list_New_Valuation list_added" xfId="1011" xr:uid="{00000000-0005-0000-0000-0000E7030000}"/>
    <cellStyle name="A_Normal 5_New_Valuation list_New_Valuation list_New_Valuation list_New_Valuation list_New_Valuation list_New_Valuation list_added_New_Valuation list_added" xfId="1012" xr:uid="{00000000-0005-0000-0000-0000E8030000}"/>
    <cellStyle name="A_Normal 5_New_Valuation list_New_Valuation list_New_Valuation list_New_Valuation list_New_Valuation list_New_Valuation list_DV" xfId="1013" xr:uid="{00000000-0005-0000-0000-0000E9030000}"/>
    <cellStyle name="A_Normal 5_New_Valuation list_New_Valuation list_New_Valuation list_New_Valuation list_New_Valuation list_New_Valuation list_DV_New_Valuation list_added" xfId="1014" xr:uid="{00000000-0005-0000-0000-0000EA030000}"/>
    <cellStyle name="A_Normal 5_New_Valuation list_New_Valuation list_New_Valuation list_New_Valuation list_New_Valuation list_New_Valuation list_DV_New_Valuation list_added_New_Valuation list_added" xfId="1015" xr:uid="{00000000-0005-0000-0000-0000EB030000}"/>
    <cellStyle name="A_Normal 5_New_Valuation list_New_Valuation list_New_Valuation list_New_Valuation list_New_Valuation list_New_Valuation list_DV_New_Valuation list_added_New_Valuation list_added_New_Valuation list_added" xfId="1016" xr:uid="{00000000-0005-0000-0000-0000EC030000}"/>
    <cellStyle name="A_Normal 5_New_Valuation list_New_Valuation list_New_Valuation list_New_Valuation list_New_Valuation list_New_Valuation list_DV_New_Valuation list_DV" xfId="1017" xr:uid="{00000000-0005-0000-0000-0000ED030000}"/>
    <cellStyle name="A_Normal 5_New_Valuation list_New_Valuation list_New_Valuation list_New_Valuation list_New_Valuation list_New_Valuation list_DV_New_Valuation list_DV_New_Valuation list_added" xfId="1018" xr:uid="{00000000-0005-0000-0000-0000EE030000}"/>
    <cellStyle name="A_Normal 5_New_Valuation list_New_Valuation list_New_Valuation list_New_Valuation list_New_Valuation list_New_Valuation list_DV_New_Valuation list_DV_New_Valuation list_added_New_Valuation list_added" xfId="1019" xr:uid="{00000000-0005-0000-0000-0000EF030000}"/>
    <cellStyle name="A_Normal 5_New_Valuation list_New_Valuation list_New_Valuation list_New_Valuation list_New_Valuation list_New_Valuation list_DV_New_Valuation list_sports" xfId="1020" xr:uid="{00000000-0005-0000-0000-0000F0030000}"/>
    <cellStyle name="A_Normal 5_New_Valuation list_New_Valuation list_New_Valuation list_New_Valuation list_New_Valuation list_New_Valuation list_DV_New_Valuation list_sports_New_Valuation list_added" xfId="1021" xr:uid="{00000000-0005-0000-0000-0000F1030000}"/>
    <cellStyle name="A_Normal 5_New_Valuation list_New_Valuation list_New_Valuation list_New_Valuation list_New_Valuation list_New_Valuation list_DV_New_Valuation list_sports_New_Valuation list_added_New_Valuation list_added" xfId="1022" xr:uid="{00000000-0005-0000-0000-0000F2030000}"/>
    <cellStyle name="A_Normal 5_New_Valuation list_New_Valuation list_New_Valuation list_New_Valuation list_New_Valuation list_sports" xfId="1023" xr:uid="{00000000-0005-0000-0000-0000F3030000}"/>
    <cellStyle name="A_Normal 5_New_Valuation list_New_Valuation list_New_Valuation list_New_Valuation list_New_Valuation list_sports_New_Valuation list_added" xfId="1024" xr:uid="{00000000-0005-0000-0000-0000F4030000}"/>
    <cellStyle name="A_Normal 5_New_Valuation list_New_Valuation list_New_Valuation list_New_Valuation list_New_Valuation list_sports_New_Valuation list_added_New_Valuation list_added" xfId="1025" xr:uid="{00000000-0005-0000-0000-0000F5030000}"/>
    <cellStyle name="A_Normal 5_New_Valuation list_New_Valuation list_New_Valuation list_sports" xfId="1026" xr:uid="{00000000-0005-0000-0000-0000F6030000}"/>
    <cellStyle name="A_Normal 5_New_Valuation list_New_Valuation list_New_Valuation list_sports_New_Valuation list_added" xfId="1027" xr:uid="{00000000-0005-0000-0000-0000F7030000}"/>
    <cellStyle name="A_Normal 5_New_Valuation list_New_Valuation list_New_Valuation list_sports_New_Valuation list_added_New_Valuation list_added" xfId="1028" xr:uid="{00000000-0005-0000-0000-0000F8030000}"/>
    <cellStyle name="A_Normal 5_New_Valuation list_sports" xfId="1029" xr:uid="{00000000-0005-0000-0000-0000F9030000}"/>
    <cellStyle name="A_Normal 5_New_Valuation list_sports_New_Valuation list_added" xfId="1030" xr:uid="{00000000-0005-0000-0000-0000FA030000}"/>
    <cellStyle name="A_Normal 5_New_Valuation list_sports_New_Valuation list_added_New_Valuation list_added" xfId="1031" xr:uid="{00000000-0005-0000-0000-0000FB030000}"/>
    <cellStyle name="A_Normal 5_TEST_2_Valuation list" xfId="1032" xr:uid="{00000000-0005-0000-0000-0000FC030000}"/>
    <cellStyle name="A_Normal 5_TEST_2_Valuation list_New_Valuation list" xfId="1033" xr:uid="{00000000-0005-0000-0000-0000FD030000}"/>
    <cellStyle name="A_Normal 5_TEST_2_Valuation list_New_Valuation list_added" xfId="1034" xr:uid="{00000000-0005-0000-0000-0000FE030000}"/>
    <cellStyle name="A_Normal 5_TEST_2_Valuation list_New_Valuation list_added_New_Valuation list_added" xfId="1035" xr:uid="{00000000-0005-0000-0000-0000FF030000}"/>
    <cellStyle name="A_Normal 5_TEST_2_Valuation list_New_Valuation list_DV" xfId="1036" xr:uid="{00000000-0005-0000-0000-000000040000}"/>
    <cellStyle name="A_Normal 5_TEST_2_Valuation list_New_Valuation list_DV_New_Valuation list_added" xfId="1037" xr:uid="{00000000-0005-0000-0000-000001040000}"/>
    <cellStyle name="A_Normal 5_TEST_2_Valuation list_New_Valuation list_DV_New_Valuation list_added_New_Valuation list_added" xfId="1038" xr:uid="{00000000-0005-0000-0000-000002040000}"/>
    <cellStyle name="A_Normal 5_TEST_2_Valuation list_New_Valuation list_DV_New_Valuation list_added_New_Valuation list_added_New_Valuation list_added" xfId="1039" xr:uid="{00000000-0005-0000-0000-000003040000}"/>
    <cellStyle name="A_Normal 5_TEST_2_Valuation list_New_Valuation list_DV_New_Valuation list_DV" xfId="1040" xr:uid="{00000000-0005-0000-0000-000004040000}"/>
    <cellStyle name="A_Normal 5_TEST_2_Valuation list_New_Valuation list_DV_New_Valuation list_DV_New_Valuation list_added" xfId="1041" xr:uid="{00000000-0005-0000-0000-000005040000}"/>
    <cellStyle name="A_Normal 5_TEST_2_Valuation list_New_Valuation list_DV_New_Valuation list_DV_New_Valuation list_added_New_Valuation list_added" xfId="1042" xr:uid="{00000000-0005-0000-0000-000006040000}"/>
    <cellStyle name="A_Normal 5_TEST_2_Valuation list_New_Valuation list_DV_New_Valuation list_sports" xfId="1043" xr:uid="{00000000-0005-0000-0000-000007040000}"/>
    <cellStyle name="A_Normal 5_TEST_2_Valuation list_New_Valuation list_DV_New_Valuation list_sports_New_Valuation list_added" xfId="1044" xr:uid="{00000000-0005-0000-0000-000008040000}"/>
    <cellStyle name="A_Normal 5_TEST_2_Valuation list_New_Valuation list_DV_New_Valuation list_sports_New_Valuation list_added_New_Valuation list_added" xfId="1045" xr:uid="{00000000-0005-0000-0000-000009040000}"/>
    <cellStyle name="A_Normal 5_TEST_2_Valuation list_New_Valuation list_New_Valuation list" xfId="1046" xr:uid="{00000000-0005-0000-0000-00000A040000}"/>
    <cellStyle name="A_Normal 5_TEST_2_Valuation list_New_Valuation list_New_Valuation list_added" xfId="1047" xr:uid="{00000000-0005-0000-0000-00000B040000}"/>
    <cellStyle name="A_Normal 5_TEST_2_Valuation list_New_Valuation list_New_Valuation list_added_New_Valuation list_added" xfId="1048" xr:uid="{00000000-0005-0000-0000-00000C040000}"/>
    <cellStyle name="A_Normal 5_TEST_2_Valuation list_New_Valuation list_New_Valuation list_added_New_Valuation list_added_New_Valuation list_added" xfId="1049" xr:uid="{00000000-0005-0000-0000-00000D040000}"/>
    <cellStyle name="A_Normal 5_TEST_2_Valuation list_New_Valuation list_New_Valuation list_DV" xfId="1050" xr:uid="{00000000-0005-0000-0000-00000E040000}"/>
    <cellStyle name="A_Normal 5_TEST_2_Valuation list_New_Valuation list_New_Valuation list_DV_New_Valuation list_added" xfId="1051" xr:uid="{00000000-0005-0000-0000-00000F040000}"/>
    <cellStyle name="A_Normal 5_TEST_2_Valuation list_New_Valuation list_New_Valuation list_DV_New_Valuation list_added_New_Valuation list_added" xfId="1052" xr:uid="{00000000-0005-0000-0000-000010040000}"/>
    <cellStyle name="A_Normal 5_TEST_2_Valuation list_New_Valuation list_New_Valuation list_DV_New_Valuation list_DV" xfId="1053" xr:uid="{00000000-0005-0000-0000-000011040000}"/>
    <cellStyle name="A_Normal 5_TEST_2_Valuation list_New_Valuation list_New_Valuation list_DV_New_Valuation list_DV_New_Valuation list_added" xfId="1054" xr:uid="{00000000-0005-0000-0000-000012040000}"/>
    <cellStyle name="A_Normal 5_TEST_2_Valuation list_New_Valuation list_New_Valuation list_DV_New_Valuation list_DV_New_Valuation list_added_New_Valuation list_added" xfId="1055" xr:uid="{00000000-0005-0000-0000-000013040000}"/>
    <cellStyle name="A_Normal 5_TEST_2_Valuation list_New_Valuation list_New_Valuation list_DV_New_Valuation list_DV_New_Valuation list_added_New_Valuation list_added_New_Valuation list_added" xfId="1056" xr:uid="{00000000-0005-0000-0000-000014040000}"/>
    <cellStyle name="A_Normal 5_TEST_2_Valuation list_New_Valuation list_New_Valuation list_DV_New_Valuation list_DV_New_Valuation list_DV" xfId="1057" xr:uid="{00000000-0005-0000-0000-000015040000}"/>
    <cellStyle name="A_Normal 5_TEST_2_Valuation list_New_Valuation list_New_Valuation list_DV_New_Valuation list_DV_New_Valuation list_DV_New_Valuation list_added" xfId="1058" xr:uid="{00000000-0005-0000-0000-000016040000}"/>
    <cellStyle name="A_Normal 5_TEST_2_Valuation list_New_Valuation list_New_Valuation list_DV_New_Valuation list_DV_New_Valuation list_DV_New_Valuation list_added_New_Valuation list_added" xfId="1059" xr:uid="{00000000-0005-0000-0000-000017040000}"/>
    <cellStyle name="A_Normal 5_TEST_2_Valuation list_New_Valuation list_New_Valuation list_DV_New_Valuation list_DV_New_Valuation list_sports" xfId="1060" xr:uid="{00000000-0005-0000-0000-000018040000}"/>
    <cellStyle name="A_Normal 5_TEST_2_Valuation list_New_Valuation list_New_Valuation list_DV_New_Valuation list_DV_New_Valuation list_sports_New_Valuation list_added" xfId="1061" xr:uid="{00000000-0005-0000-0000-000019040000}"/>
    <cellStyle name="A_Normal 5_TEST_2_Valuation list_New_Valuation list_New_Valuation list_DV_New_Valuation list_DV_New_Valuation list_sports_New_Valuation list_added_New_Valuation list_added" xfId="1062" xr:uid="{00000000-0005-0000-0000-00001A040000}"/>
    <cellStyle name="A_Normal 5_TEST_2_Valuation list_New_Valuation list_New_Valuation list_New_Valuation list" xfId="1063" xr:uid="{00000000-0005-0000-0000-00001B040000}"/>
    <cellStyle name="A_Normal 5_TEST_2_Valuation list_New_Valuation list_New_Valuation list_New_Valuation list_added" xfId="1064" xr:uid="{00000000-0005-0000-0000-00001C040000}"/>
    <cellStyle name="A_Normal 5_TEST_2_Valuation list_New_Valuation list_New_Valuation list_New_Valuation list_added_New_Valuation list_added" xfId="1065" xr:uid="{00000000-0005-0000-0000-00001D040000}"/>
    <cellStyle name="A_Normal 5_TEST_2_Valuation list_New_Valuation list_New_Valuation list_New_Valuation list_DV" xfId="1066" xr:uid="{00000000-0005-0000-0000-00001E040000}"/>
    <cellStyle name="A_Normal 5_TEST_2_Valuation list_New_Valuation list_New_Valuation list_New_Valuation list_DV_New_Valuation list_added" xfId="1067" xr:uid="{00000000-0005-0000-0000-00001F040000}"/>
    <cellStyle name="A_Normal 5_TEST_2_Valuation list_New_Valuation list_New_Valuation list_New_Valuation list_DV_New_Valuation list_added_New_Valuation list_added" xfId="1068" xr:uid="{00000000-0005-0000-0000-000020040000}"/>
    <cellStyle name="A_Normal 5_TEST_2_Valuation list_New_Valuation list_New_Valuation list_New_Valuation list_DV_New_Valuation list_added_New_Valuation list_added_New_Valuation list_added" xfId="1069" xr:uid="{00000000-0005-0000-0000-000021040000}"/>
    <cellStyle name="A_Normal 5_TEST_2_Valuation list_New_Valuation list_New_Valuation list_New_Valuation list_DV_New_Valuation list_DV" xfId="1070" xr:uid="{00000000-0005-0000-0000-000022040000}"/>
    <cellStyle name="A_Normal 5_TEST_2_Valuation list_New_Valuation list_New_Valuation list_New_Valuation list_DV_New_Valuation list_DV_New_Valuation list_added" xfId="1071" xr:uid="{00000000-0005-0000-0000-000023040000}"/>
    <cellStyle name="A_Normal 5_TEST_2_Valuation list_New_Valuation list_New_Valuation list_New_Valuation list_DV_New_Valuation list_DV_New_Valuation list_added_New_Valuation list_added" xfId="1072" xr:uid="{00000000-0005-0000-0000-000024040000}"/>
    <cellStyle name="A_Normal 5_TEST_2_Valuation list_New_Valuation list_New_Valuation list_New_Valuation list_DV_New_Valuation list_sports" xfId="1073" xr:uid="{00000000-0005-0000-0000-000025040000}"/>
    <cellStyle name="A_Normal 5_TEST_2_Valuation list_New_Valuation list_New_Valuation list_New_Valuation list_DV_New_Valuation list_sports_New_Valuation list_added" xfId="1074" xr:uid="{00000000-0005-0000-0000-000026040000}"/>
    <cellStyle name="A_Normal 5_TEST_2_Valuation list_New_Valuation list_New_Valuation list_New_Valuation list_DV_New_Valuation list_sports_New_Valuation list_added_New_Valuation list_added" xfId="1075" xr:uid="{00000000-0005-0000-0000-000027040000}"/>
    <cellStyle name="A_Normal 5_TEST_2_Valuation list_New_Valuation list_New_Valuation list_New_Valuation list_New_Valuation list" xfId="1076" xr:uid="{00000000-0005-0000-0000-000028040000}"/>
    <cellStyle name="A_Normal 5_TEST_2_Valuation list_New_Valuation list_New_Valuation list_New_Valuation list_New_Valuation list_added" xfId="1077" xr:uid="{00000000-0005-0000-0000-000029040000}"/>
    <cellStyle name="A_Normal 5_TEST_2_Valuation list_New_Valuation list_New_Valuation list_New_Valuation list_New_Valuation list_added_New_Valuation list_added" xfId="1078" xr:uid="{00000000-0005-0000-0000-00002A040000}"/>
    <cellStyle name="A_Normal 5_TEST_2_Valuation list_New_Valuation list_New_Valuation list_New_Valuation list_New_Valuation list_added_New_Valuation list_added_New_Valuation list_added" xfId="1079" xr:uid="{00000000-0005-0000-0000-00002B040000}"/>
    <cellStyle name="A_Normal 5_TEST_2_Valuation list_New_Valuation list_New_Valuation list_New_Valuation list_New_Valuation list_DV" xfId="1080" xr:uid="{00000000-0005-0000-0000-00002C040000}"/>
    <cellStyle name="A_Normal 5_TEST_2_Valuation list_New_Valuation list_New_Valuation list_New_Valuation list_New_Valuation list_DV_New_Valuation list_added" xfId="1081" xr:uid="{00000000-0005-0000-0000-00002D040000}"/>
    <cellStyle name="A_Normal 5_TEST_2_Valuation list_New_Valuation list_New_Valuation list_New_Valuation list_New_Valuation list_DV_New_Valuation list_added_New_Valuation list_added" xfId="1082" xr:uid="{00000000-0005-0000-0000-00002E040000}"/>
    <cellStyle name="A_Normal 5_TEST_2_Valuation list_New_Valuation list_New_Valuation list_New_Valuation list_New_Valuation list_DV_New_Valuation list_DV" xfId="1083" xr:uid="{00000000-0005-0000-0000-00002F040000}"/>
    <cellStyle name="A_Normal 5_TEST_2_Valuation list_New_Valuation list_New_Valuation list_New_Valuation list_New_Valuation list_DV_New_Valuation list_DV_New_Valuation list_added" xfId="1084" xr:uid="{00000000-0005-0000-0000-000030040000}"/>
    <cellStyle name="A_Normal 5_TEST_2_Valuation list_New_Valuation list_New_Valuation list_New_Valuation list_New_Valuation list_DV_New_Valuation list_DV_New_Valuation list_added_New_Valuation list_added" xfId="1085" xr:uid="{00000000-0005-0000-0000-000031040000}"/>
    <cellStyle name="A_Normal 5_TEST_2_Valuation list_New_Valuation list_New_Valuation list_New_Valuation list_New_Valuation list_DV_New_Valuation list_DV_New_Valuation list_added_New_Valuation list_added_New_Valuation list_added" xfId="1086" xr:uid="{00000000-0005-0000-0000-000032040000}"/>
    <cellStyle name="A_Normal 5_TEST_2_Valuation list_New_Valuation list_New_Valuation list_New_Valuation list_New_Valuation list_DV_New_Valuation list_DV_New_Valuation list_DV" xfId="1087" xr:uid="{00000000-0005-0000-0000-000033040000}"/>
    <cellStyle name="A_Normal 5_TEST_2_Valuation list_New_Valuation list_New_Valuation list_New_Valuation list_New_Valuation list_DV_New_Valuation list_DV_New_Valuation list_DV_New_Valuation list_added" xfId="1088" xr:uid="{00000000-0005-0000-0000-000034040000}"/>
    <cellStyle name="A_Normal 5_TEST_2_Valuation list_New_Valuation list_New_Valuation list_New_Valuation list_New_Valuation list_DV_New_Valuation list_DV_New_Valuation list_DV_New_Valuation list_added_New_Valuation list_added" xfId="1089" xr:uid="{00000000-0005-0000-0000-000035040000}"/>
    <cellStyle name="A_Normal 5_TEST_2_Valuation list_New_Valuation list_New_Valuation list_New_Valuation list_New_Valuation list_DV_New_Valuation list_DV_New_Valuation list_sports" xfId="1090" xr:uid="{00000000-0005-0000-0000-000036040000}"/>
    <cellStyle name="A_Normal 5_TEST_2_Valuation list_New_Valuation list_New_Valuation list_New_Valuation list_New_Valuation list_DV_New_Valuation list_DV_New_Valuation list_sports_New_Valuation list_added" xfId="1091" xr:uid="{00000000-0005-0000-0000-000037040000}"/>
    <cellStyle name="A_Normal 5_TEST_2_Valuation list_New_Valuation list_New_Valuation list_New_Valuation list_New_Valuation list_DV_New_Valuation list_DV_New_Valuation list_sports_New_Valuation list_added_New_Valuation list_added" xfId="1092" xr:uid="{00000000-0005-0000-0000-000038040000}"/>
    <cellStyle name="A_Normal 5_TEST_2_Valuation list_New_Valuation list_New_Valuation list_New_Valuation list_New_Valuation list_New_Valuation list_added" xfId="1093" xr:uid="{00000000-0005-0000-0000-000039040000}"/>
    <cellStyle name="A_Normal 5_TEST_2_Valuation list_New_Valuation list_New_Valuation list_New_Valuation list_New_Valuation list_New_Valuation list_added_New_Valuation list_added" xfId="1094" xr:uid="{00000000-0005-0000-0000-00003A040000}"/>
    <cellStyle name="A_Normal 5_TEST_2_Valuation list_New_Valuation list_New_Valuation list_New_Valuation list_New_Valuation list_New_Valuation list_DV" xfId="1095" xr:uid="{00000000-0005-0000-0000-00003B040000}"/>
    <cellStyle name="A_Normal 5_TEST_2_Valuation list_New_Valuation list_New_Valuation list_New_Valuation list_New_Valuation list_New_Valuation list_DV_New_Valuation list_added" xfId="1096" xr:uid="{00000000-0005-0000-0000-00003C040000}"/>
    <cellStyle name="A_Normal 5_TEST_2_Valuation list_New_Valuation list_New_Valuation list_New_Valuation list_New_Valuation list_New_Valuation list_DV_New_Valuation list_added_New_Valuation list_added" xfId="1097" xr:uid="{00000000-0005-0000-0000-00003D040000}"/>
    <cellStyle name="A_Normal 5_TEST_2_Valuation list_New_Valuation list_New_Valuation list_New_Valuation list_New_Valuation list_New_Valuation list_DV_New_Valuation list_added_New_Valuation list_added_New_Valuation list_added" xfId="1098" xr:uid="{00000000-0005-0000-0000-00003E040000}"/>
    <cellStyle name="A_Normal 5_TEST_2_Valuation list_New_Valuation list_New_Valuation list_New_Valuation list_New_Valuation list_New_Valuation list_DV_New_Valuation list_DV" xfId="1099" xr:uid="{00000000-0005-0000-0000-00003F040000}"/>
    <cellStyle name="A_Normal 5_TEST_2_Valuation list_New_Valuation list_New_Valuation list_New_Valuation list_New_Valuation list_New_Valuation list_DV_New_Valuation list_DV_New_Valuation list_added" xfId="1100" xr:uid="{00000000-0005-0000-0000-000040040000}"/>
    <cellStyle name="A_Normal 5_TEST_2_Valuation list_New_Valuation list_New_Valuation list_New_Valuation list_New_Valuation list_New_Valuation list_DV_New_Valuation list_DV_New_Valuation list_added_New_Valuation list_added" xfId="1101" xr:uid="{00000000-0005-0000-0000-000041040000}"/>
    <cellStyle name="A_Normal 5_TEST_2_Valuation list_New_Valuation list_New_Valuation list_New_Valuation list_New_Valuation list_New_Valuation list_DV_New_Valuation list_sports" xfId="1102" xr:uid="{00000000-0005-0000-0000-000042040000}"/>
    <cellStyle name="A_Normal 5_TEST_2_Valuation list_New_Valuation list_New_Valuation list_New_Valuation list_New_Valuation list_New_Valuation list_DV_New_Valuation list_sports_New_Valuation list_added" xfId="1103" xr:uid="{00000000-0005-0000-0000-000043040000}"/>
    <cellStyle name="A_Normal 5_TEST_2_Valuation list_New_Valuation list_New_Valuation list_New_Valuation list_New_Valuation list_New_Valuation list_DV_New_Valuation list_sports_New_Valuation list_added_New_Valuation list_added" xfId="1104" xr:uid="{00000000-0005-0000-0000-000044040000}"/>
    <cellStyle name="A_Normal 5_TEST_2_Valuation list_New_Valuation list_New_Valuation list_New_Valuation list_New_Valuation list_sports" xfId="1105" xr:uid="{00000000-0005-0000-0000-000045040000}"/>
    <cellStyle name="A_Normal 5_TEST_2_Valuation list_New_Valuation list_New_Valuation list_New_Valuation list_New_Valuation list_sports_New_Valuation list_added" xfId="1106" xr:uid="{00000000-0005-0000-0000-000046040000}"/>
    <cellStyle name="A_Normal 5_TEST_2_Valuation list_New_Valuation list_New_Valuation list_New_Valuation list_New_Valuation list_sports_New_Valuation list_added_New_Valuation list_added" xfId="1107" xr:uid="{00000000-0005-0000-0000-000047040000}"/>
    <cellStyle name="A_Normal 5_TEST_2_Valuation list_New_Valuation list_New_Valuation list_sports" xfId="1108" xr:uid="{00000000-0005-0000-0000-000048040000}"/>
    <cellStyle name="A_Normal 5_TEST_2_Valuation list_New_Valuation list_New_Valuation list_sports_New_Valuation list_added" xfId="1109" xr:uid="{00000000-0005-0000-0000-000049040000}"/>
    <cellStyle name="A_Normal 5_TEST_2_Valuation list_New_Valuation list_New_Valuation list_sports_New_Valuation list_added_New_Valuation list_added" xfId="1110" xr:uid="{00000000-0005-0000-0000-00004A040000}"/>
    <cellStyle name="A_Normal 5_Valuation list" xfId="1111" xr:uid="{00000000-0005-0000-0000-00004B040000}"/>
    <cellStyle name="A_Normal 5_Valuation list_New_Valuation list" xfId="1112" xr:uid="{00000000-0005-0000-0000-00004C040000}"/>
    <cellStyle name="A_Normal 5_Valuation list_New_Valuation list_added" xfId="1113" xr:uid="{00000000-0005-0000-0000-00004D040000}"/>
    <cellStyle name="A_Normal 5_Valuation list_New_Valuation list_added_New_Valuation list_added" xfId="1114" xr:uid="{00000000-0005-0000-0000-00004E040000}"/>
    <cellStyle name="A_Normal 5_Valuation list_New_Valuation list_DV" xfId="1115" xr:uid="{00000000-0005-0000-0000-00004F040000}"/>
    <cellStyle name="A_Normal 5_Valuation list_New_Valuation list_DV_New_Valuation list_added" xfId="1116" xr:uid="{00000000-0005-0000-0000-000050040000}"/>
    <cellStyle name="A_Normal 5_Valuation list_New_Valuation list_DV_New_Valuation list_added_New_Valuation list_added" xfId="1117" xr:uid="{00000000-0005-0000-0000-000051040000}"/>
    <cellStyle name="A_Normal 5_Valuation list_New_Valuation list_DV_New_Valuation list_added_New_Valuation list_added_New_Valuation list_added" xfId="1118" xr:uid="{00000000-0005-0000-0000-000052040000}"/>
    <cellStyle name="A_Normal 5_Valuation list_New_Valuation list_DV_New_Valuation list_DV" xfId="1119" xr:uid="{00000000-0005-0000-0000-000053040000}"/>
    <cellStyle name="A_Normal 5_Valuation list_New_Valuation list_DV_New_Valuation list_DV_New_Valuation list_added" xfId="1120" xr:uid="{00000000-0005-0000-0000-000054040000}"/>
    <cellStyle name="A_Normal 5_Valuation list_New_Valuation list_DV_New_Valuation list_DV_New_Valuation list_added_New_Valuation list_added" xfId="1121" xr:uid="{00000000-0005-0000-0000-000055040000}"/>
    <cellStyle name="A_Normal 5_Valuation list_New_Valuation list_DV_New_Valuation list_sports" xfId="1122" xr:uid="{00000000-0005-0000-0000-000056040000}"/>
    <cellStyle name="A_Normal 5_Valuation list_New_Valuation list_DV_New_Valuation list_sports_New_Valuation list_added" xfId="1123" xr:uid="{00000000-0005-0000-0000-000057040000}"/>
    <cellStyle name="A_Normal 5_Valuation list_New_Valuation list_DV_New_Valuation list_sports_New_Valuation list_added_New_Valuation list_added" xfId="1124" xr:uid="{00000000-0005-0000-0000-000058040000}"/>
    <cellStyle name="A_Normal 5_Valuation list_New_Valuation list_New_Valuation list" xfId="1125" xr:uid="{00000000-0005-0000-0000-000059040000}"/>
    <cellStyle name="A_Normal 5_Valuation list_New_Valuation list_New_Valuation list_added" xfId="1126" xr:uid="{00000000-0005-0000-0000-00005A040000}"/>
    <cellStyle name="A_Normal 5_Valuation list_New_Valuation list_New_Valuation list_added_New_Valuation list_added" xfId="1127" xr:uid="{00000000-0005-0000-0000-00005B040000}"/>
    <cellStyle name="A_Normal 5_Valuation list_New_Valuation list_New_Valuation list_added_New_Valuation list_added_New_Valuation list_added" xfId="1128" xr:uid="{00000000-0005-0000-0000-00005C040000}"/>
    <cellStyle name="A_Normal 5_Valuation list_New_Valuation list_New_Valuation list_DV" xfId="1129" xr:uid="{00000000-0005-0000-0000-00005D040000}"/>
    <cellStyle name="A_Normal 5_Valuation list_New_Valuation list_New_Valuation list_DV_New_Valuation list_added" xfId="1130" xr:uid="{00000000-0005-0000-0000-00005E040000}"/>
    <cellStyle name="A_Normal 5_Valuation list_New_Valuation list_New_Valuation list_DV_New_Valuation list_added_New_Valuation list_added" xfId="1131" xr:uid="{00000000-0005-0000-0000-00005F040000}"/>
    <cellStyle name="A_Normal 5_Valuation list_New_Valuation list_New_Valuation list_DV_New_Valuation list_DV" xfId="1132" xr:uid="{00000000-0005-0000-0000-000060040000}"/>
    <cellStyle name="A_Normal 5_Valuation list_New_Valuation list_New_Valuation list_DV_New_Valuation list_DV_New_Valuation list_added" xfId="1133" xr:uid="{00000000-0005-0000-0000-000061040000}"/>
    <cellStyle name="A_Normal 5_Valuation list_New_Valuation list_New_Valuation list_DV_New_Valuation list_DV_New_Valuation list_added_New_Valuation list_added" xfId="1134" xr:uid="{00000000-0005-0000-0000-000062040000}"/>
    <cellStyle name="A_Normal 5_Valuation list_New_Valuation list_New_Valuation list_DV_New_Valuation list_DV_New_Valuation list_added_New_Valuation list_added_New_Valuation list_added" xfId="1135" xr:uid="{00000000-0005-0000-0000-000063040000}"/>
    <cellStyle name="A_Normal 5_Valuation list_New_Valuation list_New_Valuation list_DV_New_Valuation list_DV_New_Valuation list_DV" xfId="1136" xr:uid="{00000000-0005-0000-0000-000064040000}"/>
    <cellStyle name="A_Normal 5_Valuation list_New_Valuation list_New_Valuation list_DV_New_Valuation list_DV_New_Valuation list_DV_New_Valuation list_added" xfId="1137" xr:uid="{00000000-0005-0000-0000-000065040000}"/>
    <cellStyle name="A_Normal 5_Valuation list_New_Valuation list_New_Valuation list_DV_New_Valuation list_DV_New_Valuation list_DV_New_Valuation list_added_New_Valuation list_added" xfId="1138" xr:uid="{00000000-0005-0000-0000-000066040000}"/>
    <cellStyle name="A_Normal 5_Valuation list_New_Valuation list_New_Valuation list_DV_New_Valuation list_DV_New_Valuation list_sports" xfId="1139" xr:uid="{00000000-0005-0000-0000-000067040000}"/>
    <cellStyle name="A_Normal 5_Valuation list_New_Valuation list_New_Valuation list_DV_New_Valuation list_DV_New_Valuation list_sports_New_Valuation list_added" xfId="1140" xr:uid="{00000000-0005-0000-0000-000068040000}"/>
    <cellStyle name="A_Normal 5_Valuation list_New_Valuation list_New_Valuation list_DV_New_Valuation list_DV_New_Valuation list_sports_New_Valuation list_added_New_Valuation list_added" xfId="1141" xr:uid="{00000000-0005-0000-0000-000069040000}"/>
    <cellStyle name="A_Normal 5_Valuation list_New_Valuation list_New_Valuation list_New_Valuation list" xfId="1142" xr:uid="{00000000-0005-0000-0000-00006A040000}"/>
    <cellStyle name="A_Normal 5_Valuation list_New_Valuation list_New_Valuation list_New_Valuation list_added" xfId="1143" xr:uid="{00000000-0005-0000-0000-00006B040000}"/>
    <cellStyle name="A_Normal 5_Valuation list_New_Valuation list_New_Valuation list_New_Valuation list_added_New_Valuation list_added" xfId="1144" xr:uid="{00000000-0005-0000-0000-00006C040000}"/>
    <cellStyle name="A_Normal 5_Valuation list_New_Valuation list_New_Valuation list_New_Valuation list_DV" xfId="1145" xr:uid="{00000000-0005-0000-0000-00006D040000}"/>
    <cellStyle name="A_Normal 5_Valuation list_New_Valuation list_New_Valuation list_New_Valuation list_DV_New_Valuation list_added" xfId="1146" xr:uid="{00000000-0005-0000-0000-00006E040000}"/>
    <cellStyle name="A_Normal 5_Valuation list_New_Valuation list_New_Valuation list_New_Valuation list_DV_New_Valuation list_added_New_Valuation list_added" xfId="1147" xr:uid="{00000000-0005-0000-0000-00006F040000}"/>
    <cellStyle name="A_Normal 5_Valuation list_New_Valuation list_New_Valuation list_New_Valuation list_DV_New_Valuation list_added_New_Valuation list_added_New_Valuation list_added" xfId="1148" xr:uid="{00000000-0005-0000-0000-000070040000}"/>
    <cellStyle name="A_Normal 5_Valuation list_New_Valuation list_New_Valuation list_New_Valuation list_DV_New_Valuation list_DV" xfId="1149" xr:uid="{00000000-0005-0000-0000-000071040000}"/>
    <cellStyle name="A_Normal 5_Valuation list_New_Valuation list_New_Valuation list_New_Valuation list_DV_New_Valuation list_DV_New_Valuation list_added" xfId="1150" xr:uid="{00000000-0005-0000-0000-000072040000}"/>
    <cellStyle name="A_Normal 5_Valuation list_New_Valuation list_New_Valuation list_New_Valuation list_DV_New_Valuation list_DV_New_Valuation list_added_New_Valuation list_added" xfId="1151" xr:uid="{00000000-0005-0000-0000-000073040000}"/>
    <cellStyle name="A_Normal 5_Valuation list_New_Valuation list_New_Valuation list_New_Valuation list_DV_New_Valuation list_sports" xfId="1152" xr:uid="{00000000-0005-0000-0000-000074040000}"/>
    <cellStyle name="A_Normal 5_Valuation list_New_Valuation list_New_Valuation list_New_Valuation list_DV_New_Valuation list_sports_New_Valuation list_added" xfId="1153" xr:uid="{00000000-0005-0000-0000-000075040000}"/>
    <cellStyle name="A_Normal 5_Valuation list_New_Valuation list_New_Valuation list_New_Valuation list_DV_New_Valuation list_sports_New_Valuation list_added_New_Valuation list_added" xfId="1154" xr:uid="{00000000-0005-0000-0000-000076040000}"/>
    <cellStyle name="A_Normal 5_Valuation list_New_Valuation list_New_Valuation list_New_Valuation list_New_Valuation list" xfId="1155" xr:uid="{00000000-0005-0000-0000-000077040000}"/>
    <cellStyle name="A_Normal 5_Valuation list_New_Valuation list_New_Valuation list_New_Valuation list_New_Valuation list_added" xfId="1156" xr:uid="{00000000-0005-0000-0000-000078040000}"/>
    <cellStyle name="A_Normal 5_Valuation list_New_Valuation list_New_Valuation list_New_Valuation list_New_Valuation list_added_New_Valuation list_added" xfId="1157" xr:uid="{00000000-0005-0000-0000-000079040000}"/>
    <cellStyle name="A_Normal 5_Valuation list_New_Valuation list_New_Valuation list_New_Valuation list_New_Valuation list_added_New_Valuation list_added_New_Valuation list_added" xfId="1158" xr:uid="{00000000-0005-0000-0000-00007A040000}"/>
    <cellStyle name="A_Normal 5_Valuation list_New_Valuation list_New_Valuation list_New_Valuation list_New_Valuation list_DV" xfId="1159" xr:uid="{00000000-0005-0000-0000-00007B040000}"/>
    <cellStyle name="A_Normal 5_Valuation list_New_Valuation list_New_Valuation list_New_Valuation list_New_Valuation list_DV_New_Valuation list_added" xfId="1160" xr:uid="{00000000-0005-0000-0000-00007C040000}"/>
    <cellStyle name="A_Normal 5_Valuation list_New_Valuation list_New_Valuation list_New_Valuation list_New_Valuation list_DV_New_Valuation list_added_New_Valuation list_added" xfId="1161" xr:uid="{00000000-0005-0000-0000-00007D040000}"/>
    <cellStyle name="A_Normal 5_Valuation list_New_Valuation list_New_Valuation list_New_Valuation list_New_Valuation list_DV_New_Valuation list_DV" xfId="1162" xr:uid="{00000000-0005-0000-0000-00007E040000}"/>
    <cellStyle name="A_Normal 5_Valuation list_New_Valuation list_New_Valuation list_New_Valuation list_New_Valuation list_DV_New_Valuation list_DV_New_Valuation list_added" xfId="1163" xr:uid="{00000000-0005-0000-0000-00007F040000}"/>
    <cellStyle name="A_Normal 5_Valuation list_New_Valuation list_New_Valuation list_New_Valuation list_New_Valuation list_DV_New_Valuation list_DV_New_Valuation list_added_New_Valuation list_added" xfId="1164" xr:uid="{00000000-0005-0000-0000-000080040000}"/>
    <cellStyle name="A_Normal 5_Valuation list_New_Valuation list_New_Valuation list_New_Valuation list_New_Valuation list_DV_New_Valuation list_DV_New_Valuation list_added_New_Valuation list_added_New_Valuation list_added" xfId="1165" xr:uid="{00000000-0005-0000-0000-000081040000}"/>
    <cellStyle name="A_Normal 5_Valuation list_New_Valuation list_New_Valuation list_New_Valuation list_New_Valuation list_DV_New_Valuation list_DV_New_Valuation list_DV" xfId="1166" xr:uid="{00000000-0005-0000-0000-000082040000}"/>
    <cellStyle name="A_Normal 5_Valuation list_New_Valuation list_New_Valuation list_New_Valuation list_New_Valuation list_DV_New_Valuation list_DV_New_Valuation list_DV_New_Valuation list_added" xfId="1167" xr:uid="{00000000-0005-0000-0000-000083040000}"/>
    <cellStyle name="A_Normal 5_Valuation list_New_Valuation list_New_Valuation list_New_Valuation list_New_Valuation list_DV_New_Valuation list_DV_New_Valuation list_DV_New_Valuation list_added_New_Valuation list_added" xfId="1168" xr:uid="{00000000-0005-0000-0000-000084040000}"/>
    <cellStyle name="A_Normal 5_Valuation list_New_Valuation list_New_Valuation list_New_Valuation list_New_Valuation list_DV_New_Valuation list_DV_New_Valuation list_sports" xfId="1169" xr:uid="{00000000-0005-0000-0000-000085040000}"/>
    <cellStyle name="A_Normal 5_Valuation list_New_Valuation list_New_Valuation list_New_Valuation list_New_Valuation list_DV_New_Valuation list_DV_New_Valuation list_sports_New_Valuation list_added" xfId="1170" xr:uid="{00000000-0005-0000-0000-000086040000}"/>
    <cellStyle name="A_Normal 5_Valuation list_New_Valuation list_New_Valuation list_New_Valuation list_New_Valuation list_DV_New_Valuation list_DV_New_Valuation list_sports_New_Valuation list_added_New_Valuation list_added" xfId="1171" xr:uid="{00000000-0005-0000-0000-000087040000}"/>
    <cellStyle name="A_Normal 5_Valuation list_New_Valuation list_New_Valuation list_New_Valuation list_New_Valuation list_New_Valuation list_added" xfId="1172" xr:uid="{00000000-0005-0000-0000-000088040000}"/>
    <cellStyle name="A_Normal 5_Valuation list_New_Valuation list_New_Valuation list_New_Valuation list_New_Valuation list_New_Valuation list_added_New_Valuation list_added" xfId="1173" xr:uid="{00000000-0005-0000-0000-000089040000}"/>
    <cellStyle name="A_Normal 5_Valuation list_New_Valuation list_New_Valuation list_New_Valuation list_New_Valuation list_New_Valuation list_DV" xfId="1174" xr:uid="{00000000-0005-0000-0000-00008A040000}"/>
    <cellStyle name="A_Normal 5_Valuation list_New_Valuation list_New_Valuation list_New_Valuation list_New_Valuation list_New_Valuation list_DV_New_Valuation list_added" xfId="1175" xr:uid="{00000000-0005-0000-0000-00008B040000}"/>
    <cellStyle name="A_Normal 5_Valuation list_New_Valuation list_New_Valuation list_New_Valuation list_New_Valuation list_New_Valuation list_DV_New_Valuation list_added_New_Valuation list_added" xfId="1176" xr:uid="{00000000-0005-0000-0000-00008C040000}"/>
    <cellStyle name="A_Normal 5_Valuation list_New_Valuation list_New_Valuation list_New_Valuation list_New_Valuation list_New_Valuation list_DV_New_Valuation list_added_New_Valuation list_added_New_Valuation list_added" xfId="1177" xr:uid="{00000000-0005-0000-0000-00008D040000}"/>
    <cellStyle name="A_Normal 5_Valuation list_New_Valuation list_New_Valuation list_New_Valuation list_New_Valuation list_New_Valuation list_DV_New_Valuation list_DV" xfId="1178" xr:uid="{00000000-0005-0000-0000-00008E040000}"/>
    <cellStyle name="A_Normal 5_Valuation list_New_Valuation list_New_Valuation list_New_Valuation list_New_Valuation list_New_Valuation list_DV_New_Valuation list_DV_New_Valuation list_added" xfId="1179" xr:uid="{00000000-0005-0000-0000-00008F040000}"/>
    <cellStyle name="A_Normal 5_Valuation list_New_Valuation list_New_Valuation list_New_Valuation list_New_Valuation list_New_Valuation list_DV_New_Valuation list_DV_New_Valuation list_added_New_Valuation list_added" xfId="1180" xr:uid="{00000000-0005-0000-0000-000090040000}"/>
    <cellStyle name="A_Normal 5_Valuation list_New_Valuation list_New_Valuation list_New_Valuation list_New_Valuation list_New_Valuation list_DV_New_Valuation list_sports" xfId="1181" xr:uid="{00000000-0005-0000-0000-000091040000}"/>
    <cellStyle name="A_Normal 5_Valuation list_New_Valuation list_New_Valuation list_New_Valuation list_New_Valuation list_New_Valuation list_DV_New_Valuation list_sports_New_Valuation list_added" xfId="1182" xr:uid="{00000000-0005-0000-0000-000092040000}"/>
    <cellStyle name="A_Normal 5_Valuation list_New_Valuation list_New_Valuation list_New_Valuation list_New_Valuation list_New_Valuation list_DV_New_Valuation list_sports_New_Valuation list_added_New_Valuation list_added" xfId="1183" xr:uid="{00000000-0005-0000-0000-000093040000}"/>
    <cellStyle name="A_Normal 5_Valuation list_New_Valuation list_New_Valuation list_New_Valuation list_New_Valuation list_sports" xfId="1184" xr:uid="{00000000-0005-0000-0000-000094040000}"/>
    <cellStyle name="A_Normal 5_Valuation list_New_Valuation list_New_Valuation list_New_Valuation list_New_Valuation list_sports_New_Valuation list_added" xfId="1185" xr:uid="{00000000-0005-0000-0000-000095040000}"/>
    <cellStyle name="A_Normal 5_Valuation list_New_Valuation list_New_Valuation list_New_Valuation list_New_Valuation list_sports_New_Valuation list_added_New_Valuation list_added" xfId="1186" xr:uid="{00000000-0005-0000-0000-000096040000}"/>
    <cellStyle name="A_Normal 5_Valuation list_New_Valuation list_New_Valuation list_sports" xfId="1187" xr:uid="{00000000-0005-0000-0000-000097040000}"/>
    <cellStyle name="A_Normal 5_Valuation list_New_Valuation list_New_Valuation list_sports_New_Valuation list_added" xfId="1188" xr:uid="{00000000-0005-0000-0000-000098040000}"/>
    <cellStyle name="A_Normal 5_Valuation list_New_Valuation list_New_Valuation list_sports_New_Valuation list_added_New_Valuation list_added" xfId="1189" xr:uid="{00000000-0005-0000-0000-000099040000}"/>
    <cellStyle name="A_Normal 6" xfId="1190" xr:uid="{00000000-0005-0000-0000-00009A040000}"/>
    <cellStyle name="A_Normal 6_New_Valuation list" xfId="1191" xr:uid="{00000000-0005-0000-0000-00009B040000}"/>
    <cellStyle name="A_Normal 6_New_Valuation list_added" xfId="1192" xr:uid="{00000000-0005-0000-0000-00009C040000}"/>
    <cellStyle name="A_Normal 6_New_Valuation list_added_New_Valuation list_added" xfId="1193" xr:uid="{00000000-0005-0000-0000-00009D040000}"/>
    <cellStyle name="A_Normal 6_New_Valuation list_added_New_Valuation list_added_New_Valuation list_added" xfId="1194" xr:uid="{00000000-0005-0000-0000-00009E040000}"/>
    <cellStyle name="A_Normal 6_New_Valuation list_DV" xfId="1195" xr:uid="{00000000-0005-0000-0000-00009F040000}"/>
    <cellStyle name="A_Normal 6_New_Valuation list_DV_New_Valuation list_added" xfId="1196" xr:uid="{00000000-0005-0000-0000-0000A0040000}"/>
    <cellStyle name="A_Normal 6_New_Valuation list_DV_New_Valuation list_added_New_Valuation list_added" xfId="1197" xr:uid="{00000000-0005-0000-0000-0000A1040000}"/>
    <cellStyle name="A_Normal 6_New_Valuation list_DV_New_Valuation list_DV" xfId="1198" xr:uid="{00000000-0005-0000-0000-0000A2040000}"/>
    <cellStyle name="A_Normal 6_New_Valuation list_DV_New_Valuation list_DV_New_Valuation list_added" xfId="1199" xr:uid="{00000000-0005-0000-0000-0000A3040000}"/>
    <cellStyle name="A_Normal 6_New_Valuation list_DV_New_Valuation list_DV_New_Valuation list_added_New_Valuation list_added" xfId="1200" xr:uid="{00000000-0005-0000-0000-0000A4040000}"/>
    <cellStyle name="A_Normal 6_New_Valuation list_DV_New_Valuation list_DV_New_Valuation list_added_New_Valuation list_added_New_Valuation list_added" xfId="1201" xr:uid="{00000000-0005-0000-0000-0000A5040000}"/>
    <cellStyle name="A_Normal 6_New_Valuation list_DV_New_Valuation list_DV_New_Valuation list_DV" xfId="1202" xr:uid="{00000000-0005-0000-0000-0000A6040000}"/>
    <cellStyle name="A_Normal 6_New_Valuation list_DV_New_Valuation list_DV_New_Valuation list_DV_New_Valuation list_added" xfId="1203" xr:uid="{00000000-0005-0000-0000-0000A7040000}"/>
    <cellStyle name="A_Normal 6_New_Valuation list_DV_New_Valuation list_DV_New_Valuation list_DV_New_Valuation list_added_New_Valuation list_added" xfId="1204" xr:uid="{00000000-0005-0000-0000-0000A8040000}"/>
    <cellStyle name="A_Normal 6_New_Valuation list_DV_New_Valuation list_DV_New_Valuation list_sports" xfId="1205" xr:uid="{00000000-0005-0000-0000-0000A9040000}"/>
    <cellStyle name="A_Normal 6_New_Valuation list_DV_New_Valuation list_DV_New_Valuation list_sports_New_Valuation list_added" xfId="1206" xr:uid="{00000000-0005-0000-0000-0000AA040000}"/>
    <cellStyle name="A_Normal 6_New_Valuation list_DV_New_Valuation list_DV_New_Valuation list_sports_New_Valuation list_added_New_Valuation list_added" xfId="1207" xr:uid="{00000000-0005-0000-0000-0000AB040000}"/>
    <cellStyle name="A_Normal 6_New_Valuation list_New_Valuation list" xfId="1208" xr:uid="{00000000-0005-0000-0000-0000AC040000}"/>
    <cellStyle name="A_Normal 6_New_Valuation list_New_Valuation list_added" xfId="1209" xr:uid="{00000000-0005-0000-0000-0000AD040000}"/>
    <cellStyle name="A_Normal 6_New_Valuation list_New_Valuation list_added_New_Valuation list_added" xfId="1210" xr:uid="{00000000-0005-0000-0000-0000AE040000}"/>
    <cellStyle name="A_Normal 6_New_Valuation list_New_Valuation list_DV" xfId="1211" xr:uid="{00000000-0005-0000-0000-0000AF040000}"/>
    <cellStyle name="A_Normal 6_New_Valuation list_New_Valuation list_DV_New_Valuation list_added" xfId="1212" xr:uid="{00000000-0005-0000-0000-0000B0040000}"/>
    <cellStyle name="A_Normal 6_New_Valuation list_New_Valuation list_DV_New_Valuation list_added_New_Valuation list_added" xfId="1213" xr:uid="{00000000-0005-0000-0000-0000B1040000}"/>
    <cellStyle name="A_Normal 6_New_Valuation list_New_Valuation list_DV_New_Valuation list_added_New_Valuation list_added_New_Valuation list_added" xfId="1214" xr:uid="{00000000-0005-0000-0000-0000B2040000}"/>
    <cellStyle name="A_Normal 6_New_Valuation list_New_Valuation list_DV_New_Valuation list_DV" xfId="1215" xr:uid="{00000000-0005-0000-0000-0000B3040000}"/>
    <cellStyle name="A_Normal 6_New_Valuation list_New_Valuation list_DV_New_Valuation list_DV_New_Valuation list_added" xfId="1216" xr:uid="{00000000-0005-0000-0000-0000B4040000}"/>
    <cellStyle name="A_Normal 6_New_Valuation list_New_Valuation list_DV_New_Valuation list_DV_New_Valuation list_added_New_Valuation list_added" xfId="1217" xr:uid="{00000000-0005-0000-0000-0000B5040000}"/>
    <cellStyle name="A_Normal 6_New_Valuation list_New_Valuation list_DV_New_Valuation list_sports" xfId="1218" xr:uid="{00000000-0005-0000-0000-0000B6040000}"/>
    <cellStyle name="A_Normal 6_New_Valuation list_New_Valuation list_DV_New_Valuation list_sports_New_Valuation list_added" xfId="1219" xr:uid="{00000000-0005-0000-0000-0000B7040000}"/>
    <cellStyle name="A_Normal 6_New_Valuation list_New_Valuation list_DV_New_Valuation list_sports_New_Valuation list_added_New_Valuation list_added" xfId="1220" xr:uid="{00000000-0005-0000-0000-0000B8040000}"/>
    <cellStyle name="A_Normal 6_New_Valuation list_New_Valuation list_New_Valuation list" xfId="1221" xr:uid="{00000000-0005-0000-0000-0000B9040000}"/>
    <cellStyle name="A_Normal 6_New_Valuation list_New_Valuation list_New_Valuation list_added" xfId="1222" xr:uid="{00000000-0005-0000-0000-0000BA040000}"/>
    <cellStyle name="A_Normal 6_New_Valuation list_New_Valuation list_New_Valuation list_added_New_Valuation list_added" xfId="1223" xr:uid="{00000000-0005-0000-0000-0000BB040000}"/>
    <cellStyle name="A_Normal 6_New_Valuation list_New_Valuation list_New_Valuation list_added_New_Valuation list_added_New_Valuation list_added" xfId="1224" xr:uid="{00000000-0005-0000-0000-0000BC040000}"/>
    <cellStyle name="A_Normal 6_New_Valuation list_New_Valuation list_New_Valuation list_DV" xfId="1225" xr:uid="{00000000-0005-0000-0000-0000BD040000}"/>
    <cellStyle name="A_Normal 6_New_Valuation list_New_Valuation list_New_Valuation list_DV_New_Valuation list_added" xfId="1226" xr:uid="{00000000-0005-0000-0000-0000BE040000}"/>
    <cellStyle name="A_Normal 6_New_Valuation list_New_Valuation list_New_Valuation list_DV_New_Valuation list_added_New_Valuation list_added" xfId="1227" xr:uid="{00000000-0005-0000-0000-0000BF040000}"/>
    <cellStyle name="A_Normal 6_New_Valuation list_New_Valuation list_New_Valuation list_DV_New_Valuation list_DV" xfId="1228" xr:uid="{00000000-0005-0000-0000-0000C0040000}"/>
    <cellStyle name="A_Normal 6_New_Valuation list_New_Valuation list_New_Valuation list_DV_New_Valuation list_DV_New_Valuation list_added" xfId="1229" xr:uid="{00000000-0005-0000-0000-0000C1040000}"/>
    <cellStyle name="A_Normal 6_New_Valuation list_New_Valuation list_New_Valuation list_DV_New_Valuation list_DV_New_Valuation list_added_New_Valuation list_added" xfId="1230" xr:uid="{00000000-0005-0000-0000-0000C2040000}"/>
    <cellStyle name="A_Normal 6_New_Valuation list_New_Valuation list_New_Valuation list_DV_New_Valuation list_DV_New_Valuation list_added_New_Valuation list_added_New_Valuation list_added" xfId="1231" xr:uid="{00000000-0005-0000-0000-0000C3040000}"/>
    <cellStyle name="A_Normal 6_New_Valuation list_New_Valuation list_New_Valuation list_DV_New_Valuation list_DV_New_Valuation list_DV" xfId="1232" xr:uid="{00000000-0005-0000-0000-0000C4040000}"/>
    <cellStyle name="A_Normal 6_New_Valuation list_New_Valuation list_New_Valuation list_DV_New_Valuation list_DV_New_Valuation list_DV_New_Valuation list_added" xfId="1233" xr:uid="{00000000-0005-0000-0000-0000C5040000}"/>
    <cellStyle name="A_Normal 6_New_Valuation list_New_Valuation list_New_Valuation list_DV_New_Valuation list_DV_New_Valuation list_DV_New_Valuation list_added_New_Valuation list_added" xfId="1234" xr:uid="{00000000-0005-0000-0000-0000C6040000}"/>
    <cellStyle name="A_Normal 6_New_Valuation list_New_Valuation list_New_Valuation list_DV_New_Valuation list_DV_New_Valuation list_sports" xfId="1235" xr:uid="{00000000-0005-0000-0000-0000C7040000}"/>
    <cellStyle name="A_Normal 6_New_Valuation list_New_Valuation list_New_Valuation list_DV_New_Valuation list_DV_New_Valuation list_sports_New_Valuation list_added" xfId="1236" xr:uid="{00000000-0005-0000-0000-0000C8040000}"/>
    <cellStyle name="A_Normal 6_New_Valuation list_New_Valuation list_New_Valuation list_DV_New_Valuation list_DV_New_Valuation list_sports_New_Valuation list_added_New_Valuation list_added" xfId="1237" xr:uid="{00000000-0005-0000-0000-0000C9040000}"/>
    <cellStyle name="A_Normal 6_New_Valuation list_New_Valuation list_New_Valuation list_New_Valuation list" xfId="1238" xr:uid="{00000000-0005-0000-0000-0000CA040000}"/>
    <cellStyle name="A_Normal 6_New_Valuation list_New_Valuation list_New_Valuation list_New_Valuation list_added" xfId="1239" xr:uid="{00000000-0005-0000-0000-0000CB040000}"/>
    <cellStyle name="A_Normal 6_New_Valuation list_New_Valuation list_New_Valuation list_New_Valuation list_added_New_Valuation list_added" xfId="1240" xr:uid="{00000000-0005-0000-0000-0000CC040000}"/>
    <cellStyle name="A_Normal 6_New_Valuation list_New_Valuation list_New_Valuation list_New_Valuation list_DV" xfId="1241" xr:uid="{00000000-0005-0000-0000-0000CD040000}"/>
    <cellStyle name="A_Normal 6_New_Valuation list_New_Valuation list_New_Valuation list_New_Valuation list_DV_New_Valuation list_added" xfId="1242" xr:uid="{00000000-0005-0000-0000-0000CE040000}"/>
    <cellStyle name="A_Normal 6_New_Valuation list_New_Valuation list_New_Valuation list_New_Valuation list_DV_New_Valuation list_added_New_Valuation list_added" xfId="1243" xr:uid="{00000000-0005-0000-0000-0000CF040000}"/>
    <cellStyle name="A_Normal 6_New_Valuation list_New_Valuation list_New_Valuation list_New_Valuation list_DV_New_Valuation list_added_New_Valuation list_added_New_Valuation list_added" xfId="1244" xr:uid="{00000000-0005-0000-0000-0000D0040000}"/>
    <cellStyle name="A_Normal 6_New_Valuation list_New_Valuation list_New_Valuation list_New_Valuation list_DV_New_Valuation list_DV" xfId="1245" xr:uid="{00000000-0005-0000-0000-0000D1040000}"/>
    <cellStyle name="A_Normal 6_New_Valuation list_New_Valuation list_New_Valuation list_New_Valuation list_DV_New_Valuation list_DV_New_Valuation list_added" xfId="1246" xr:uid="{00000000-0005-0000-0000-0000D2040000}"/>
    <cellStyle name="A_Normal 6_New_Valuation list_New_Valuation list_New_Valuation list_New_Valuation list_DV_New_Valuation list_DV_New_Valuation list_added_New_Valuation list_added" xfId="1247" xr:uid="{00000000-0005-0000-0000-0000D3040000}"/>
    <cellStyle name="A_Normal 6_New_Valuation list_New_Valuation list_New_Valuation list_New_Valuation list_DV_New_Valuation list_sports" xfId="1248" xr:uid="{00000000-0005-0000-0000-0000D4040000}"/>
    <cellStyle name="A_Normal 6_New_Valuation list_New_Valuation list_New_Valuation list_New_Valuation list_DV_New_Valuation list_sports_New_Valuation list_added" xfId="1249" xr:uid="{00000000-0005-0000-0000-0000D5040000}"/>
    <cellStyle name="A_Normal 6_New_Valuation list_New_Valuation list_New_Valuation list_New_Valuation list_DV_New_Valuation list_sports_New_Valuation list_added_New_Valuation list_added" xfId="1250" xr:uid="{00000000-0005-0000-0000-0000D6040000}"/>
    <cellStyle name="A_Normal 6_New_Valuation list_New_Valuation list_New_Valuation list_New_Valuation list_New_Valuation list" xfId="1251" xr:uid="{00000000-0005-0000-0000-0000D7040000}"/>
    <cellStyle name="A_Normal 6_New_Valuation list_New_Valuation list_New_Valuation list_New_Valuation list_New_Valuation list_added" xfId="1252" xr:uid="{00000000-0005-0000-0000-0000D8040000}"/>
    <cellStyle name="A_Normal 6_New_Valuation list_New_Valuation list_New_Valuation list_New_Valuation list_New_Valuation list_added_New_Valuation list_added" xfId="1253" xr:uid="{00000000-0005-0000-0000-0000D9040000}"/>
    <cellStyle name="A_Normal 6_New_Valuation list_New_Valuation list_New_Valuation list_New_Valuation list_New_Valuation list_added_New_Valuation list_added_New_Valuation list_added" xfId="1254" xr:uid="{00000000-0005-0000-0000-0000DA040000}"/>
    <cellStyle name="A_Normal 6_New_Valuation list_New_Valuation list_New_Valuation list_New_Valuation list_New_Valuation list_DV" xfId="1255" xr:uid="{00000000-0005-0000-0000-0000DB040000}"/>
    <cellStyle name="A_Normal 6_New_Valuation list_New_Valuation list_New_Valuation list_New_Valuation list_New_Valuation list_DV_New_Valuation list_added" xfId="1256" xr:uid="{00000000-0005-0000-0000-0000DC040000}"/>
    <cellStyle name="A_Normal 6_New_Valuation list_New_Valuation list_New_Valuation list_New_Valuation list_New_Valuation list_DV_New_Valuation list_added_New_Valuation list_added" xfId="1257" xr:uid="{00000000-0005-0000-0000-0000DD040000}"/>
    <cellStyle name="A_Normal 6_New_Valuation list_New_Valuation list_New_Valuation list_New_Valuation list_New_Valuation list_DV_New_Valuation list_DV" xfId="1258" xr:uid="{00000000-0005-0000-0000-0000DE040000}"/>
    <cellStyle name="A_Normal 6_New_Valuation list_New_Valuation list_New_Valuation list_New_Valuation list_New_Valuation list_DV_New_Valuation list_DV_New_Valuation list_added" xfId="1259" xr:uid="{00000000-0005-0000-0000-0000DF040000}"/>
    <cellStyle name="A_Normal 6_New_Valuation list_New_Valuation list_New_Valuation list_New_Valuation list_New_Valuation list_DV_New_Valuation list_DV_New_Valuation list_added_New_Valuation list_added" xfId="1260" xr:uid="{00000000-0005-0000-0000-0000E0040000}"/>
    <cellStyle name="A_Normal 6_New_Valuation list_New_Valuation list_New_Valuation list_New_Valuation list_New_Valuation list_DV_New_Valuation list_DV_New_Valuation list_added_New_Valuation list_added_New_Valuation list_added" xfId="1261" xr:uid="{00000000-0005-0000-0000-0000E1040000}"/>
    <cellStyle name="A_Normal 6_New_Valuation list_New_Valuation list_New_Valuation list_New_Valuation list_New_Valuation list_DV_New_Valuation list_DV_New_Valuation list_DV" xfId="1262" xr:uid="{00000000-0005-0000-0000-0000E2040000}"/>
    <cellStyle name="A_Normal 6_New_Valuation list_New_Valuation list_New_Valuation list_New_Valuation list_New_Valuation list_DV_New_Valuation list_DV_New_Valuation list_DV_New_Valuation list_added" xfId="1263" xr:uid="{00000000-0005-0000-0000-0000E3040000}"/>
    <cellStyle name="A_Normal 6_New_Valuation list_New_Valuation list_New_Valuation list_New_Valuation list_New_Valuation list_DV_New_Valuation list_DV_New_Valuation list_DV_New_Valuation list_added_New_Valuation list_added" xfId="1264" xr:uid="{00000000-0005-0000-0000-0000E4040000}"/>
    <cellStyle name="A_Normal 6_New_Valuation list_New_Valuation list_New_Valuation list_New_Valuation list_New_Valuation list_DV_New_Valuation list_DV_New_Valuation list_sports" xfId="1265" xr:uid="{00000000-0005-0000-0000-0000E5040000}"/>
    <cellStyle name="A_Normal 6_New_Valuation list_New_Valuation list_New_Valuation list_New_Valuation list_New_Valuation list_DV_New_Valuation list_DV_New_Valuation list_sports_New_Valuation list_added" xfId="1266" xr:uid="{00000000-0005-0000-0000-0000E6040000}"/>
    <cellStyle name="A_Normal 6_New_Valuation list_New_Valuation list_New_Valuation list_New_Valuation list_New_Valuation list_DV_New_Valuation list_DV_New_Valuation list_sports_New_Valuation list_added_New_Valuation list_added" xfId="1267" xr:uid="{00000000-0005-0000-0000-0000E7040000}"/>
    <cellStyle name="A_Normal 6_New_Valuation list_New_Valuation list_New_Valuation list_New_Valuation list_New_Valuation list_New_Valuation list_added" xfId="1268" xr:uid="{00000000-0005-0000-0000-0000E8040000}"/>
    <cellStyle name="A_Normal 6_New_Valuation list_New_Valuation list_New_Valuation list_New_Valuation list_New_Valuation list_New_Valuation list_added_New_Valuation list_added" xfId="1269" xr:uid="{00000000-0005-0000-0000-0000E9040000}"/>
    <cellStyle name="A_Normal 6_New_Valuation list_New_Valuation list_New_Valuation list_New_Valuation list_New_Valuation list_New_Valuation list_DV" xfId="1270" xr:uid="{00000000-0005-0000-0000-0000EA040000}"/>
    <cellStyle name="A_Normal 6_New_Valuation list_New_Valuation list_New_Valuation list_New_Valuation list_New_Valuation list_New_Valuation list_DV_New_Valuation list_added" xfId="1271" xr:uid="{00000000-0005-0000-0000-0000EB040000}"/>
    <cellStyle name="A_Normal 6_New_Valuation list_New_Valuation list_New_Valuation list_New_Valuation list_New_Valuation list_New_Valuation list_DV_New_Valuation list_added_New_Valuation list_added" xfId="1272" xr:uid="{00000000-0005-0000-0000-0000EC040000}"/>
    <cellStyle name="A_Normal 6_New_Valuation list_New_Valuation list_New_Valuation list_New_Valuation list_New_Valuation list_New_Valuation list_DV_New_Valuation list_added_New_Valuation list_added_New_Valuation list_added" xfId="1273" xr:uid="{00000000-0005-0000-0000-0000ED040000}"/>
    <cellStyle name="A_Normal 6_New_Valuation list_New_Valuation list_New_Valuation list_New_Valuation list_New_Valuation list_New_Valuation list_DV_New_Valuation list_DV" xfId="1274" xr:uid="{00000000-0005-0000-0000-0000EE040000}"/>
    <cellStyle name="A_Normal 6_New_Valuation list_New_Valuation list_New_Valuation list_New_Valuation list_New_Valuation list_New_Valuation list_DV_New_Valuation list_DV_New_Valuation list_added" xfId="1275" xr:uid="{00000000-0005-0000-0000-0000EF040000}"/>
    <cellStyle name="A_Normal 6_New_Valuation list_New_Valuation list_New_Valuation list_New_Valuation list_New_Valuation list_New_Valuation list_DV_New_Valuation list_DV_New_Valuation list_added_New_Valuation list_added" xfId="1276" xr:uid="{00000000-0005-0000-0000-0000F0040000}"/>
    <cellStyle name="A_Normal 6_New_Valuation list_New_Valuation list_New_Valuation list_New_Valuation list_New_Valuation list_New_Valuation list_DV_New_Valuation list_sports" xfId="1277" xr:uid="{00000000-0005-0000-0000-0000F1040000}"/>
    <cellStyle name="A_Normal 6_New_Valuation list_New_Valuation list_New_Valuation list_New_Valuation list_New_Valuation list_New_Valuation list_DV_New_Valuation list_sports_New_Valuation list_added" xfId="1278" xr:uid="{00000000-0005-0000-0000-0000F2040000}"/>
    <cellStyle name="A_Normal 6_New_Valuation list_New_Valuation list_New_Valuation list_New_Valuation list_New_Valuation list_New_Valuation list_DV_New_Valuation list_sports_New_Valuation list_added_New_Valuation list_added" xfId="1279" xr:uid="{00000000-0005-0000-0000-0000F3040000}"/>
    <cellStyle name="A_Normal 6_New_Valuation list_New_Valuation list_New_Valuation list_New_Valuation list_New_Valuation list_sports" xfId="1280" xr:uid="{00000000-0005-0000-0000-0000F4040000}"/>
    <cellStyle name="A_Normal 6_New_Valuation list_New_Valuation list_New_Valuation list_New_Valuation list_New_Valuation list_sports_New_Valuation list_added" xfId="1281" xr:uid="{00000000-0005-0000-0000-0000F5040000}"/>
    <cellStyle name="A_Normal 6_New_Valuation list_New_Valuation list_New_Valuation list_New_Valuation list_New_Valuation list_sports_New_Valuation list_added_New_Valuation list_added" xfId="1282" xr:uid="{00000000-0005-0000-0000-0000F6040000}"/>
    <cellStyle name="A_Normal 6_New_Valuation list_New_Valuation list_New_Valuation list_sports" xfId="1283" xr:uid="{00000000-0005-0000-0000-0000F7040000}"/>
    <cellStyle name="A_Normal 6_New_Valuation list_New_Valuation list_New_Valuation list_sports_New_Valuation list_added" xfId="1284" xr:uid="{00000000-0005-0000-0000-0000F8040000}"/>
    <cellStyle name="A_Normal 6_New_Valuation list_New_Valuation list_New_Valuation list_sports_New_Valuation list_added_New_Valuation list_added" xfId="1285" xr:uid="{00000000-0005-0000-0000-0000F9040000}"/>
    <cellStyle name="A_Normal 6_New_Valuation list_sports" xfId="1286" xr:uid="{00000000-0005-0000-0000-0000FA040000}"/>
    <cellStyle name="A_Normal 6_New_Valuation list_sports_New_Valuation list_added" xfId="1287" xr:uid="{00000000-0005-0000-0000-0000FB040000}"/>
    <cellStyle name="A_Normal 6_New_Valuation list_sports_New_Valuation list_added_New_Valuation list_added" xfId="1288" xr:uid="{00000000-0005-0000-0000-0000FC040000}"/>
    <cellStyle name="A_Normal 6_TEST_2_Valuation list" xfId="1289" xr:uid="{00000000-0005-0000-0000-0000FD040000}"/>
    <cellStyle name="A_Normal 6_TEST_2_Valuation list_New_Valuation list" xfId="1290" xr:uid="{00000000-0005-0000-0000-0000FE040000}"/>
    <cellStyle name="A_Normal 6_TEST_2_Valuation list_New_Valuation list_added" xfId="1291" xr:uid="{00000000-0005-0000-0000-0000FF040000}"/>
    <cellStyle name="A_Normal 6_TEST_2_Valuation list_New_Valuation list_added_New_Valuation list_added" xfId="1292" xr:uid="{00000000-0005-0000-0000-000000050000}"/>
    <cellStyle name="A_Normal 6_TEST_2_Valuation list_New_Valuation list_DV" xfId="1293" xr:uid="{00000000-0005-0000-0000-000001050000}"/>
    <cellStyle name="A_Normal 6_TEST_2_Valuation list_New_Valuation list_DV_New_Valuation list_added" xfId="1294" xr:uid="{00000000-0005-0000-0000-000002050000}"/>
    <cellStyle name="A_Normal 6_TEST_2_Valuation list_New_Valuation list_DV_New_Valuation list_added_New_Valuation list_added" xfId="1295" xr:uid="{00000000-0005-0000-0000-000003050000}"/>
    <cellStyle name="A_Normal 6_TEST_2_Valuation list_New_Valuation list_DV_New_Valuation list_added_New_Valuation list_added_New_Valuation list_added" xfId="1296" xr:uid="{00000000-0005-0000-0000-000004050000}"/>
    <cellStyle name="A_Normal 6_TEST_2_Valuation list_New_Valuation list_DV_New_Valuation list_DV" xfId="1297" xr:uid="{00000000-0005-0000-0000-000005050000}"/>
    <cellStyle name="A_Normal 6_TEST_2_Valuation list_New_Valuation list_DV_New_Valuation list_DV_New_Valuation list_added" xfId="1298" xr:uid="{00000000-0005-0000-0000-000006050000}"/>
    <cellStyle name="A_Normal 6_TEST_2_Valuation list_New_Valuation list_DV_New_Valuation list_DV_New_Valuation list_added_New_Valuation list_added" xfId="1299" xr:uid="{00000000-0005-0000-0000-000007050000}"/>
    <cellStyle name="A_Normal 6_TEST_2_Valuation list_New_Valuation list_DV_New_Valuation list_sports" xfId="1300" xr:uid="{00000000-0005-0000-0000-000008050000}"/>
    <cellStyle name="A_Normal 6_TEST_2_Valuation list_New_Valuation list_DV_New_Valuation list_sports_New_Valuation list_added" xfId="1301" xr:uid="{00000000-0005-0000-0000-000009050000}"/>
    <cellStyle name="A_Normal 6_TEST_2_Valuation list_New_Valuation list_DV_New_Valuation list_sports_New_Valuation list_added_New_Valuation list_added" xfId="1302" xr:uid="{00000000-0005-0000-0000-00000A050000}"/>
    <cellStyle name="A_Normal 6_TEST_2_Valuation list_New_Valuation list_New_Valuation list" xfId="1303" xr:uid="{00000000-0005-0000-0000-00000B050000}"/>
    <cellStyle name="A_Normal 6_TEST_2_Valuation list_New_Valuation list_New_Valuation list_added" xfId="1304" xr:uid="{00000000-0005-0000-0000-00000C050000}"/>
    <cellStyle name="A_Normal 6_TEST_2_Valuation list_New_Valuation list_New_Valuation list_added_New_Valuation list_added" xfId="1305" xr:uid="{00000000-0005-0000-0000-00000D050000}"/>
    <cellStyle name="A_Normal 6_TEST_2_Valuation list_New_Valuation list_New_Valuation list_added_New_Valuation list_added_New_Valuation list_added" xfId="1306" xr:uid="{00000000-0005-0000-0000-00000E050000}"/>
    <cellStyle name="A_Normal 6_TEST_2_Valuation list_New_Valuation list_New_Valuation list_DV" xfId="1307" xr:uid="{00000000-0005-0000-0000-00000F050000}"/>
    <cellStyle name="A_Normal 6_TEST_2_Valuation list_New_Valuation list_New_Valuation list_DV_New_Valuation list_added" xfId="1308" xr:uid="{00000000-0005-0000-0000-000010050000}"/>
    <cellStyle name="A_Normal 6_TEST_2_Valuation list_New_Valuation list_New_Valuation list_DV_New_Valuation list_added_New_Valuation list_added" xfId="1309" xr:uid="{00000000-0005-0000-0000-000011050000}"/>
    <cellStyle name="A_Normal 6_TEST_2_Valuation list_New_Valuation list_New_Valuation list_DV_New_Valuation list_DV" xfId="1310" xr:uid="{00000000-0005-0000-0000-000012050000}"/>
    <cellStyle name="A_Normal 6_TEST_2_Valuation list_New_Valuation list_New_Valuation list_DV_New_Valuation list_DV_New_Valuation list_added" xfId="1311" xr:uid="{00000000-0005-0000-0000-000013050000}"/>
    <cellStyle name="A_Normal 6_TEST_2_Valuation list_New_Valuation list_New_Valuation list_DV_New_Valuation list_DV_New_Valuation list_added_New_Valuation list_added" xfId="1312" xr:uid="{00000000-0005-0000-0000-000014050000}"/>
    <cellStyle name="A_Normal 6_TEST_2_Valuation list_New_Valuation list_New_Valuation list_DV_New_Valuation list_DV_New_Valuation list_added_New_Valuation list_added_New_Valuation list_added" xfId="1313" xr:uid="{00000000-0005-0000-0000-000015050000}"/>
    <cellStyle name="A_Normal 6_TEST_2_Valuation list_New_Valuation list_New_Valuation list_DV_New_Valuation list_DV_New_Valuation list_DV" xfId="1314" xr:uid="{00000000-0005-0000-0000-000016050000}"/>
    <cellStyle name="A_Normal 6_TEST_2_Valuation list_New_Valuation list_New_Valuation list_DV_New_Valuation list_DV_New_Valuation list_DV_New_Valuation list_added" xfId="1315" xr:uid="{00000000-0005-0000-0000-000017050000}"/>
    <cellStyle name="A_Normal 6_TEST_2_Valuation list_New_Valuation list_New_Valuation list_DV_New_Valuation list_DV_New_Valuation list_DV_New_Valuation list_added_New_Valuation list_added" xfId="1316" xr:uid="{00000000-0005-0000-0000-000018050000}"/>
    <cellStyle name="A_Normal 6_TEST_2_Valuation list_New_Valuation list_New_Valuation list_DV_New_Valuation list_DV_New_Valuation list_sports" xfId="1317" xr:uid="{00000000-0005-0000-0000-000019050000}"/>
    <cellStyle name="A_Normal 6_TEST_2_Valuation list_New_Valuation list_New_Valuation list_DV_New_Valuation list_DV_New_Valuation list_sports_New_Valuation list_added" xfId="1318" xr:uid="{00000000-0005-0000-0000-00001A050000}"/>
    <cellStyle name="A_Normal 6_TEST_2_Valuation list_New_Valuation list_New_Valuation list_DV_New_Valuation list_DV_New_Valuation list_sports_New_Valuation list_added_New_Valuation list_added" xfId="1319" xr:uid="{00000000-0005-0000-0000-00001B050000}"/>
    <cellStyle name="A_Normal 6_TEST_2_Valuation list_New_Valuation list_New_Valuation list_New_Valuation list" xfId="1320" xr:uid="{00000000-0005-0000-0000-00001C050000}"/>
    <cellStyle name="A_Normal 6_TEST_2_Valuation list_New_Valuation list_New_Valuation list_New_Valuation list_added" xfId="1321" xr:uid="{00000000-0005-0000-0000-00001D050000}"/>
    <cellStyle name="A_Normal 6_TEST_2_Valuation list_New_Valuation list_New_Valuation list_New_Valuation list_added_New_Valuation list_added" xfId="1322" xr:uid="{00000000-0005-0000-0000-00001E050000}"/>
    <cellStyle name="A_Normal 6_TEST_2_Valuation list_New_Valuation list_New_Valuation list_New_Valuation list_DV" xfId="1323" xr:uid="{00000000-0005-0000-0000-00001F050000}"/>
    <cellStyle name="A_Normal 6_TEST_2_Valuation list_New_Valuation list_New_Valuation list_New_Valuation list_DV_New_Valuation list_added" xfId="1324" xr:uid="{00000000-0005-0000-0000-000020050000}"/>
    <cellStyle name="A_Normal 6_TEST_2_Valuation list_New_Valuation list_New_Valuation list_New_Valuation list_DV_New_Valuation list_added_New_Valuation list_added" xfId="1325" xr:uid="{00000000-0005-0000-0000-000021050000}"/>
    <cellStyle name="A_Normal 6_TEST_2_Valuation list_New_Valuation list_New_Valuation list_New_Valuation list_DV_New_Valuation list_added_New_Valuation list_added_New_Valuation list_added" xfId="1326" xr:uid="{00000000-0005-0000-0000-000022050000}"/>
    <cellStyle name="A_Normal 6_TEST_2_Valuation list_New_Valuation list_New_Valuation list_New_Valuation list_DV_New_Valuation list_DV" xfId="1327" xr:uid="{00000000-0005-0000-0000-000023050000}"/>
    <cellStyle name="A_Normal 6_TEST_2_Valuation list_New_Valuation list_New_Valuation list_New_Valuation list_DV_New_Valuation list_DV_New_Valuation list_added" xfId="1328" xr:uid="{00000000-0005-0000-0000-000024050000}"/>
    <cellStyle name="A_Normal 6_TEST_2_Valuation list_New_Valuation list_New_Valuation list_New_Valuation list_DV_New_Valuation list_DV_New_Valuation list_added_New_Valuation list_added" xfId="1329" xr:uid="{00000000-0005-0000-0000-000025050000}"/>
    <cellStyle name="A_Normal 6_TEST_2_Valuation list_New_Valuation list_New_Valuation list_New_Valuation list_DV_New_Valuation list_sports" xfId="1330" xr:uid="{00000000-0005-0000-0000-000026050000}"/>
    <cellStyle name="A_Normal 6_TEST_2_Valuation list_New_Valuation list_New_Valuation list_New_Valuation list_DV_New_Valuation list_sports_New_Valuation list_added" xfId="1331" xr:uid="{00000000-0005-0000-0000-000027050000}"/>
    <cellStyle name="A_Normal 6_TEST_2_Valuation list_New_Valuation list_New_Valuation list_New_Valuation list_DV_New_Valuation list_sports_New_Valuation list_added_New_Valuation list_added" xfId="1332" xr:uid="{00000000-0005-0000-0000-000028050000}"/>
    <cellStyle name="A_Normal 6_TEST_2_Valuation list_New_Valuation list_New_Valuation list_New_Valuation list_New_Valuation list" xfId="1333" xr:uid="{00000000-0005-0000-0000-000029050000}"/>
    <cellStyle name="A_Normal 6_TEST_2_Valuation list_New_Valuation list_New_Valuation list_New_Valuation list_New_Valuation list_added" xfId="1334" xr:uid="{00000000-0005-0000-0000-00002A050000}"/>
    <cellStyle name="A_Normal 6_TEST_2_Valuation list_New_Valuation list_New_Valuation list_New_Valuation list_New_Valuation list_added_New_Valuation list_added" xfId="1335" xr:uid="{00000000-0005-0000-0000-00002B050000}"/>
    <cellStyle name="A_Normal 6_TEST_2_Valuation list_New_Valuation list_New_Valuation list_New_Valuation list_New_Valuation list_added_New_Valuation list_added_New_Valuation list_added" xfId="1336" xr:uid="{00000000-0005-0000-0000-00002C050000}"/>
    <cellStyle name="A_Normal 6_TEST_2_Valuation list_New_Valuation list_New_Valuation list_New_Valuation list_New_Valuation list_DV" xfId="1337" xr:uid="{00000000-0005-0000-0000-00002D050000}"/>
    <cellStyle name="A_Normal 6_TEST_2_Valuation list_New_Valuation list_New_Valuation list_New_Valuation list_New_Valuation list_DV_New_Valuation list_added" xfId="1338" xr:uid="{00000000-0005-0000-0000-00002E050000}"/>
    <cellStyle name="A_Normal 6_TEST_2_Valuation list_New_Valuation list_New_Valuation list_New_Valuation list_New_Valuation list_DV_New_Valuation list_added_New_Valuation list_added" xfId="1339" xr:uid="{00000000-0005-0000-0000-00002F050000}"/>
    <cellStyle name="A_Normal 6_TEST_2_Valuation list_New_Valuation list_New_Valuation list_New_Valuation list_New_Valuation list_DV_New_Valuation list_DV" xfId="1340" xr:uid="{00000000-0005-0000-0000-000030050000}"/>
    <cellStyle name="A_Normal 6_TEST_2_Valuation list_New_Valuation list_New_Valuation list_New_Valuation list_New_Valuation list_DV_New_Valuation list_DV_New_Valuation list_added" xfId="1341" xr:uid="{00000000-0005-0000-0000-000031050000}"/>
    <cellStyle name="A_Normal 6_TEST_2_Valuation list_New_Valuation list_New_Valuation list_New_Valuation list_New_Valuation list_DV_New_Valuation list_DV_New_Valuation list_added_New_Valuation list_added" xfId="1342" xr:uid="{00000000-0005-0000-0000-000032050000}"/>
    <cellStyle name="A_Normal 6_TEST_2_Valuation list_New_Valuation list_New_Valuation list_New_Valuation list_New_Valuation list_DV_New_Valuation list_DV_New_Valuation list_added_New_Valuation list_added_New_Valuation list_added" xfId="1343" xr:uid="{00000000-0005-0000-0000-000033050000}"/>
    <cellStyle name="A_Normal 6_TEST_2_Valuation list_New_Valuation list_New_Valuation list_New_Valuation list_New_Valuation list_DV_New_Valuation list_DV_New_Valuation list_DV" xfId="1344" xr:uid="{00000000-0005-0000-0000-000034050000}"/>
    <cellStyle name="A_Normal 6_TEST_2_Valuation list_New_Valuation list_New_Valuation list_New_Valuation list_New_Valuation list_DV_New_Valuation list_DV_New_Valuation list_DV_New_Valuation list_added" xfId="1345" xr:uid="{00000000-0005-0000-0000-000035050000}"/>
    <cellStyle name="A_Normal 6_TEST_2_Valuation list_New_Valuation list_New_Valuation list_New_Valuation list_New_Valuation list_DV_New_Valuation list_DV_New_Valuation list_DV_New_Valuation list_added_New_Valuation list_added" xfId="1346" xr:uid="{00000000-0005-0000-0000-000036050000}"/>
    <cellStyle name="A_Normal 6_TEST_2_Valuation list_New_Valuation list_New_Valuation list_New_Valuation list_New_Valuation list_DV_New_Valuation list_DV_New_Valuation list_sports" xfId="1347" xr:uid="{00000000-0005-0000-0000-000037050000}"/>
    <cellStyle name="A_Normal 6_TEST_2_Valuation list_New_Valuation list_New_Valuation list_New_Valuation list_New_Valuation list_DV_New_Valuation list_DV_New_Valuation list_sports_New_Valuation list_added" xfId="1348" xr:uid="{00000000-0005-0000-0000-000038050000}"/>
    <cellStyle name="A_Normal 6_TEST_2_Valuation list_New_Valuation list_New_Valuation list_New_Valuation list_New_Valuation list_DV_New_Valuation list_DV_New_Valuation list_sports_New_Valuation list_added_New_Valuation list_added" xfId="1349" xr:uid="{00000000-0005-0000-0000-000039050000}"/>
    <cellStyle name="A_Normal 6_TEST_2_Valuation list_New_Valuation list_New_Valuation list_New_Valuation list_New_Valuation list_New_Valuation list_added" xfId="1350" xr:uid="{00000000-0005-0000-0000-00003A050000}"/>
    <cellStyle name="A_Normal 6_TEST_2_Valuation list_New_Valuation list_New_Valuation list_New_Valuation list_New_Valuation list_New_Valuation list_added_New_Valuation list_added" xfId="1351" xr:uid="{00000000-0005-0000-0000-00003B050000}"/>
    <cellStyle name="A_Normal 6_TEST_2_Valuation list_New_Valuation list_New_Valuation list_New_Valuation list_New_Valuation list_New_Valuation list_DV" xfId="1352" xr:uid="{00000000-0005-0000-0000-00003C050000}"/>
    <cellStyle name="A_Normal 6_TEST_2_Valuation list_New_Valuation list_New_Valuation list_New_Valuation list_New_Valuation list_New_Valuation list_DV_New_Valuation list_added" xfId="1353" xr:uid="{00000000-0005-0000-0000-00003D050000}"/>
    <cellStyle name="A_Normal 6_TEST_2_Valuation list_New_Valuation list_New_Valuation list_New_Valuation list_New_Valuation list_New_Valuation list_DV_New_Valuation list_added_New_Valuation list_added" xfId="1354" xr:uid="{00000000-0005-0000-0000-00003E050000}"/>
    <cellStyle name="A_Normal 6_TEST_2_Valuation list_New_Valuation list_New_Valuation list_New_Valuation list_New_Valuation list_New_Valuation list_DV_New_Valuation list_added_New_Valuation list_added_New_Valuation list_added" xfId="1355" xr:uid="{00000000-0005-0000-0000-00003F050000}"/>
    <cellStyle name="A_Normal 6_TEST_2_Valuation list_New_Valuation list_New_Valuation list_New_Valuation list_New_Valuation list_New_Valuation list_DV_New_Valuation list_DV" xfId="1356" xr:uid="{00000000-0005-0000-0000-000040050000}"/>
    <cellStyle name="A_Normal 6_TEST_2_Valuation list_New_Valuation list_New_Valuation list_New_Valuation list_New_Valuation list_New_Valuation list_DV_New_Valuation list_DV_New_Valuation list_added" xfId="1357" xr:uid="{00000000-0005-0000-0000-000041050000}"/>
    <cellStyle name="A_Normal 6_TEST_2_Valuation list_New_Valuation list_New_Valuation list_New_Valuation list_New_Valuation list_New_Valuation list_DV_New_Valuation list_DV_New_Valuation list_added_New_Valuation list_added" xfId="1358" xr:uid="{00000000-0005-0000-0000-000042050000}"/>
    <cellStyle name="A_Normal 6_TEST_2_Valuation list_New_Valuation list_New_Valuation list_New_Valuation list_New_Valuation list_New_Valuation list_DV_New_Valuation list_sports" xfId="1359" xr:uid="{00000000-0005-0000-0000-000043050000}"/>
    <cellStyle name="A_Normal 6_TEST_2_Valuation list_New_Valuation list_New_Valuation list_New_Valuation list_New_Valuation list_New_Valuation list_DV_New_Valuation list_sports_New_Valuation list_added" xfId="1360" xr:uid="{00000000-0005-0000-0000-000044050000}"/>
    <cellStyle name="A_Normal 6_TEST_2_Valuation list_New_Valuation list_New_Valuation list_New_Valuation list_New_Valuation list_New_Valuation list_DV_New_Valuation list_sports_New_Valuation list_added_New_Valuation list_added" xfId="1361" xr:uid="{00000000-0005-0000-0000-000045050000}"/>
    <cellStyle name="A_Normal 6_TEST_2_Valuation list_New_Valuation list_New_Valuation list_New_Valuation list_New_Valuation list_sports" xfId="1362" xr:uid="{00000000-0005-0000-0000-000046050000}"/>
    <cellStyle name="A_Normal 6_TEST_2_Valuation list_New_Valuation list_New_Valuation list_New_Valuation list_New_Valuation list_sports_New_Valuation list_added" xfId="1363" xr:uid="{00000000-0005-0000-0000-000047050000}"/>
    <cellStyle name="A_Normal 6_TEST_2_Valuation list_New_Valuation list_New_Valuation list_New_Valuation list_New_Valuation list_sports_New_Valuation list_added_New_Valuation list_added" xfId="1364" xr:uid="{00000000-0005-0000-0000-000048050000}"/>
    <cellStyle name="A_Normal 6_TEST_2_Valuation list_New_Valuation list_New_Valuation list_sports" xfId="1365" xr:uid="{00000000-0005-0000-0000-000049050000}"/>
    <cellStyle name="A_Normal 6_TEST_2_Valuation list_New_Valuation list_New_Valuation list_sports_New_Valuation list_added" xfId="1366" xr:uid="{00000000-0005-0000-0000-00004A050000}"/>
    <cellStyle name="A_Normal 6_TEST_2_Valuation list_New_Valuation list_New_Valuation list_sports_New_Valuation list_added_New_Valuation list_added" xfId="1367" xr:uid="{00000000-0005-0000-0000-00004B050000}"/>
    <cellStyle name="A_Normal 6_Valuation list" xfId="1368" xr:uid="{00000000-0005-0000-0000-00004C050000}"/>
    <cellStyle name="A_Normal 6_Valuation list_New_Valuation list" xfId="1369" xr:uid="{00000000-0005-0000-0000-00004D050000}"/>
    <cellStyle name="A_Normal 6_Valuation list_New_Valuation list_added" xfId="1370" xr:uid="{00000000-0005-0000-0000-00004E050000}"/>
    <cellStyle name="A_Normal 6_Valuation list_New_Valuation list_added_New_Valuation list_added" xfId="1371" xr:uid="{00000000-0005-0000-0000-00004F050000}"/>
    <cellStyle name="A_Normal 6_Valuation list_New_Valuation list_DV" xfId="1372" xr:uid="{00000000-0005-0000-0000-000050050000}"/>
    <cellStyle name="A_Normal 6_Valuation list_New_Valuation list_DV_New_Valuation list_added" xfId="1373" xr:uid="{00000000-0005-0000-0000-000051050000}"/>
    <cellStyle name="A_Normal 6_Valuation list_New_Valuation list_DV_New_Valuation list_added_New_Valuation list_added" xfId="1374" xr:uid="{00000000-0005-0000-0000-000052050000}"/>
    <cellStyle name="A_Normal 6_Valuation list_New_Valuation list_DV_New_Valuation list_added_New_Valuation list_added_New_Valuation list_added" xfId="1375" xr:uid="{00000000-0005-0000-0000-000053050000}"/>
    <cellStyle name="A_Normal 6_Valuation list_New_Valuation list_DV_New_Valuation list_DV" xfId="1376" xr:uid="{00000000-0005-0000-0000-000054050000}"/>
    <cellStyle name="A_Normal 6_Valuation list_New_Valuation list_DV_New_Valuation list_DV_New_Valuation list_added" xfId="1377" xr:uid="{00000000-0005-0000-0000-000055050000}"/>
    <cellStyle name="A_Normal 6_Valuation list_New_Valuation list_DV_New_Valuation list_DV_New_Valuation list_added_New_Valuation list_added" xfId="1378" xr:uid="{00000000-0005-0000-0000-000056050000}"/>
    <cellStyle name="A_Normal 6_Valuation list_New_Valuation list_DV_New_Valuation list_sports" xfId="1379" xr:uid="{00000000-0005-0000-0000-000057050000}"/>
    <cellStyle name="A_Normal 6_Valuation list_New_Valuation list_DV_New_Valuation list_sports_New_Valuation list_added" xfId="1380" xr:uid="{00000000-0005-0000-0000-000058050000}"/>
    <cellStyle name="A_Normal 6_Valuation list_New_Valuation list_DV_New_Valuation list_sports_New_Valuation list_added_New_Valuation list_added" xfId="1381" xr:uid="{00000000-0005-0000-0000-000059050000}"/>
    <cellStyle name="A_Normal 6_Valuation list_New_Valuation list_New_Valuation list" xfId="1382" xr:uid="{00000000-0005-0000-0000-00005A050000}"/>
    <cellStyle name="A_Normal 6_Valuation list_New_Valuation list_New_Valuation list_added" xfId="1383" xr:uid="{00000000-0005-0000-0000-00005B050000}"/>
    <cellStyle name="A_Normal 6_Valuation list_New_Valuation list_New_Valuation list_added_New_Valuation list_added" xfId="1384" xr:uid="{00000000-0005-0000-0000-00005C050000}"/>
    <cellStyle name="A_Normal 6_Valuation list_New_Valuation list_New_Valuation list_added_New_Valuation list_added_New_Valuation list_added" xfId="1385" xr:uid="{00000000-0005-0000-0000-00005D050000}"/>
    <cellStyle name="A_Normal 6_Valuation list_New_Valuation list_New_Valuation list_DV" xfId="1386" xr:uid="{00000000-0005-0000-0000-00005E050000}"/>
    <cellStyle name="A_Normal 6_Valuation list_New_Valuation list_New_Valuation list_DV_New_Valuation list_added" xfId="1387" xr:uid="{00000000-0005-0000-0000-00005F050000}"/>
    <cellStyle name="A_Normal 6_Valuation list_New_Valuation list_New_Valuation list_DV_New_Valuation list_added_New_Valuation list_added" xfId="1388" xr:uid="{00000000-0005-0000-0000-000060050000}"/>
    <cellStyle name="A_Normal 6_Valuation list_New_Valuation list_New_Valuation list_DV_New_Valuation list_DV" xfId="1389" xr:uid="{00000000-0005-0000-0000-000061050000}"/>
    <cellStyle name="A_Normal 6_Valuation list_New_Valuation list_New_Valuation list_DV_New_Valuation list_DV_New_Valuation list_added" xfId="1390" xr:uid="{00000000-0005-0000-0000-000062050000}"/>
    <cellStyle name="A_Normal 6_Valuation list_New_Valuation list_New_Valuation list_DV_New_Valuation list_DV_New_Valuation list_added_New_Valuation list_added" xfId="1391" xr:uid="{00000000-0005-0000-0000-000063050000}"/>
    <cellStyle name="A_Normal 6_Valuation list_New_Valuation list_New_Valuation list_DV_New_Valuation list_DV_New_Valuation list_added_New_Valuation list_added_New_Valuation list_added" xfId="1392" xr:uid="{00000000-0005-0000-0000-000064050000}"/>
    <cellStyle name="A_Normal 6_Valuation list_New_Valuation list_New_Valuation list_DV_New_Valuation list_DV_New_Valuation list_DV" xfId="1393" xr:uid="{00000000-0005-0000-0000-000065050000}"/>
    <cellStyle name="A_Normal 6_Valuation list_New_Valuation list_New_Valuation list_DV_New_Valuation list_DV_New_Valuation list_DV_New_Valuation list_added" xfId="1394" xr:uid="{00000000-0005-0000-0000-000066050000}"/>
    <cellStyle name="A_Normal 6_Valuation list_New_Valuation list_New_Valuation list_DV_New_Valuation list_DV_New_Valuation list_DV_New_Valuation list_added_New_Valuation list_added" xfId="1395" xr:uid="{00000000-0005-0000-0000-000067050000}"/>
    <cellStyle name="A_Normal 6_Valuation list_New_Valuation list_New_Valuation list_DV_New_Valuation list_DV_New_Valuation list_sports" xfId="1396" xr:uid="{00000000-0005-0000-0000-000068050000}"/>
    <cellStyle name="A_Normal 6_Valuation list_New_Valuation list_New_Valuation list_DV_New_Valuation list_DV_New_Valuation list_sports_New_Valuation list_added" xfId="1397" xr:uid="{00000000-0005-0000-0000-000069050000}"/>
    <cellStyle name="A_Normal 6_Valuation list_New_Valuation list_New_Valuation list_DV_New_Valuation list_DV_New_Valuation list_sports_New_Valuation list_added_New_Valuation list_added" xfId="1398" xr:uid="{00000000-0005-0000-0000-00006A050000}"/>
    <cellStyle name="A_Normal 6_Valuation list_New_Valuation list_New_Valuation list_New_Valuation list" xfId="1399" xr:uid="{00000000-0005-0000-0000-00006B050000}"/>
    <cellStyle name="A_Normal 6_Valuation list_New_Valuation list_New_Valuation list_New_Valuation list_added" xfId="1400" xr:uid="{00000000-0005-0000-0000-00006C050000}"/>
    <cellStyle name="A_Normal 6_Valuation list_New_Valuation list_New_Valuation list_New_Valuation list_added_New_Valuation list_added" xfId="1401" xr:uid="{00000000-0005-0000-0000-00006D050000}"/>
    <cellStyle name="A_Normal 6_Valuation list_New_Valuation list_New_Valuation list_New_Valuation list_DV" xfId="1402" xr:uid="{00000000-0005-0000-0000-00006E050000}"/>
    <cellStyle name="A_Normal 6_Valuation list_New_Valuation list_New_Valuation list_New_Valuation list_DV_New_Valuation list_added" xfId="1403" xr:uid="{00000000-0005-0000-0000-00006F050000}"/>
    <cellStyle name="A_Normal 6_Valuation list_New_Valuation list_New_Valuation list_New_Valuation list_DV_New_Valuation list_added_New_Valuation list_added" xfId="1404" xr:uid="{00000000-0005-0000-0000-000070050000}"/>
    <cellStyle name="A_Normal 6_Valuation list_New_Valuation list_New_Valuation list_New_Valuation list_DV_New_Valuation list_added_New_Valuation list_added_New_Valuation list_added" xfId="1405" xr:uid="{00000000-0005-0000-0000-000071050000}"/>
    <cellStyle name="A_Normal 6_Valuation list_New_Valuation list_New_Valuation list_New_Valuation list_DV_New_Valuation list_DV" xfId="1406" xr:uid="{00000000-0005-0000-0000-000072050000}"/>
    <cellStyle name="A_Normal 6_Valuation list_New_Valuation list_New_Valuation list_New_Valuation list_DV_New_Valuation list_DV_New_Valuation list_added" xfId="1407" xr:uid="{00000000-0005-0000-0000-000073050000}"/>
    <cellStyle name="A_Normal 6_Valuation list_New_Valuation list_New_Valuation list_New_Valuation list_DV_New_Valuation list_DV_New_Valuation list_added_New_Valuation list_added" xfId="1408" xr:uid="{00000000-0005-0000-0000-000074050000}"/>
    <cellStyle name="A_Normal 6_Valuation list_New_Valuation list_New_Valuation list_New_Valuation list_DV_New_Valuation list_sports" xfId="1409" xr:uid="{00000000-0005-0000-0000-000075050000}"/>
    <cellStyle name="A_Normal 6_Valuation list_New_Valuation list_New_Valuation list_New_Valuation list_DV_New_Valuation list_sports_New_Valuation list_added" xfId="1410" xr:uid="{00000000-0005-0000-0000-000076050000}"/>
    <cellStyle name="A_Normal 6_Valuation list_New_Valuation list_New_Valuation list_New_Valuation list_DV_New_Valuation list_sports_New_Valuation list_added_New_Valuation list_added" xfId="1411" xr:uid="{00000000-0005-0000-0000-000077050000}"/>
    <cellStyle name="A_Normal 6_Valuation list_New_Valuation list_New_Valuation list_New_Valuation list_New_Valuation list" xfId="1412" xr:uid="{00000000-0005-0000-0000-000078050000}"/>
    <cellStyle name="A_Normal 6_Valuation list_New_Valuation list_New_Valuation list_New_Valuation list_New_Valuation list_added" xfId="1413" xr:uid="{00000000-0005-0000-0000-000079050000}"/>
    <cellStyle name="A_Normal 6_Valuation list_New_Valuation list_New_Valuation list_New_Valuation list_New_Valuation list_added_New_Valuation list_added" xfId="1414" xr:uid="{00000000-0005-0000-0000-00007A050000}"/>
    <cellStyle name="A_Normal 6_Valuation list_New_Valuation list_New_Valuation list_New_Valuation list_New_Valuation list_added_New_Valuation list_added_New_Valuation list_added" xfId="1415" xr:uid="{00000000-0005-0000-0000-00007B050000}"/>
    <cellStyle name="A_Normal 6_Valuation list_New_Valuation list_New_Valuation list_New_Valuation list_New_Valuation list_DV" xfId="1416" xr:uid="{00000000-0005-0000-0000-00007C050000}"/>
    <cellStyle name="A_Normal 6_Valuation list_New_Valuation list_New_Valuation list_New_Valuation list_New_Valuation list_DV_New_Valuation list_added" xfId="1417" xr:uid="{00000000-0005-0000-0000-00007D050000}"/>
    <cellStyle name="A_Normal 6_Valuation list_New_Valuation list_New_Valuation list_New_Valuation list_New_Valuation list_DV_New_Valuation list_added_New_Valuation list_added" xfId="1418" xr:uid="{00000000-0005-0000-0000-00007E050000}"/>
    <cellStyle name="A_Normal 6_Valuation list_New_Valuation list_New_Valuation list_New_Valuation list_New_Valuation list_DV_New_Valuation list_DV" xfId="1419" xr:uid="{00000000-0005-0000-0000-00007F050000}"/>
    <cellStyle name="A_Normal 6_Valuation list_New_Valuation list_New_Valuation list_New_Valuation list_New_Valuation list_DV_New_Valuation list_DV_New_Valuation list_added" xfId="1420" xr:uid="{00000000-0005-0000-0000-000080050000}"/>
    <cellStyle name="A_Normal 6_Valuation list_New_Valuation list_New_Valuation list_New_Valuation list_New_Valuation list_DV_New_Valuation list_DV_New_Valuation list_added_New_Valuation list_added" xfId="1421" xr:uid="{00000000-0005-0000-0000-000081050000}"/>
    <cellStyle name="A_Normal 6_Valuation list_New_Valuation list_New_Valuation list_New_Valuation list_New_Valuation list_DV_New_Valuation list_DV_New_Valuation list_added_New_Valuation list_added_New_Valuation list_added" xfId="1422" xr:uid="{00000000-0005-0000-0000-000082050000}"/>
    <cellStyle name="A_Normal 6_Valuation list_New_Valuation list_New_Valuation list_New_Valuation list_New_Valuation list_DV_New_Valuation list_DV_New_Valuation list_DV" xfId="1423" xr:uid="{00000000-0005-0000-0000-000083050000}"/>
    <cellStyle name="A_Normal 6_Valuation list_New_Valuation list_New_Valuation list_New_Valuation list_New_Valuation list_DV_New_Valuation list_DV_New_Valuation list_DV_New_Valuation list_added" xfId="1424" xr:uid="{00000000-0005-0000-0000-000084050000}"/>
    <cellStyle name="A_Normal 6_Valuation list_New_Valuation list_New_Valuation list_New_Valuation list_New_Valuation list_DV_New_Valuation list_DV_New_Valuation list_DV_New_Valuation list_added_New_Valuation list_added" xfId="1425" xr:uid="{00000000-0005-0000-0000-000085050000}"/>
    <cellStyle name="A_Normal 6_Valuation list_New_Valuation list_New_Valuation list_New_Valuation list_New_Valuation list_DV_New_Valuation list_DV_New_Valuation list_sports" xfId="1426" xr:uid="{00000000-0005-0000-0000-000086050000}"/>
    <cellStyle name="A_Normal 6_Valuation list_New_Valuation list_New_Valuation list_New_Valuation list_New_Valuation list_DV_New_Valuation list_DV_New_Valuation list_sports_New_Valuation list_added" xfId="1427" xr:uid="{00000000-0005-0000-0000-000087050000}"/>
    <cellStyle name="A_Normal 6_Valuation list_New_Valuation list_New_Valuation list_New_Valuation list_New_Valuation list_DV_New_Valuation list_DV_New_Valuation list_sports_New_Valuation list_added_New_Valuation list_added" xfId="1428" xr:uid="{00000000-0005-0000-0000-000088050000}"/>
    <cellStyle name="A_Normal 6_Valuation list_New_Valuation list_New_Valuation list_New_Valuation list_New_Valuation list_New_Valuation list_added" xfId="1429" xr:uid="{00000000-0005-0000-0000-000089050000}"/>
    <cellStyle name="A_Normal 6_Valuation list_New_Valuation list_New_Valuation list_New_Valuation list_New_Valuation list_New_Valuation list_added_New_Valuation list_added" xfId="1430" xr:uid="{00000000-0005-0000-0000-00008A050000}"/>
    <cellStyle name="A_Normal 6_Valuation list_New_Valuation list_New_Valuation list_New_Valuation list_New_Valuation list_New_Valuation list_DV" xfId="1431" xr:uid="{00000000-0005-0000-0000-00008B050000}"/>
    <cellStyle name="A_Normal 6_Valuation list_New_Valuation list_New_Valuation list_New_Valuation list_New_Valuation list_New_Valuation list_DV_New_Valuation list_added" xfId="1432" xr:uid="{00000000-0005-0000-0000-00008C050000}"/>
    <cellStyle name="A_Normal 6_Valuation list_New_Valuation list_New_Valuation list_New_Valuation list_New_Valuation list_New_Valuation list_DV_New_Valuation list_added_New_Valuation list_added" xfId="1433" xr:uid="{00000000-0005-0000-0000-00008D050000}"/>
    <cellStyle name="A_Normal 6_Valuation list_New_Valuation list_New_Valuation list_New_Valuation list_New_Valuation list_New_Valuation list_DV_New_Valuation list_added_New_Valuation list_added_New_Valuation list_added" xfId="1434" xr:uid="{00000000-0005-0000-0000-00008E050000}"/>
    <cellStyle name="A_Normal 6_Valuation list_New_Valuation list_New_Valuation list_New_Valuation list_New_Valuation list_New_Valuation list_DV_New_Valuation list_DV" xfId="1435" xr:uid="{00000000-0005-0000-0000-00008F050000}"/>
    <cellStyle name="A_Normal 6_Valuation list_New_Valuation list_New_Valuation list_New_Valuation list_New_Valuation list_New_Valuation list_DV_New_Valuation list_DV_New_Valuation list_added" xfId="1436" xr:uid="{00000000-0005-0000-0000-000090050000}"/>
    <cellStyle name="A_Normal 6_Valuation list_New_Valuation list_New_Valuation list_New_Valuation list_New_Valuation list_New_Valuation list_DV_New_Valuation list_DV_New_Valuation list_added_New_Valuation list_added" xfId="1437" xr:uid="{00000000-0005-0000-0000-000091050000}"/>
    <cellStyle name="A_Normal 6_Valuation list_New_Valuation list_New_Valuation list_New_Valuation list_New_Valuation list_New_Valuation list_DV_New_Valuation list_sports" xfId="1438" xr:uid="{00000000-0005-0000-0000-000092050000}"/>
    <cellStyle name="A_Normal 6_Valuation list_New_Valuation list_New_Valuation list_New_Valuation list_New_Valuation list_New_Valuation list_DV_New_Valuation list_sports_New_Valuation list_added" xfId="1439" xr:uid="{00000000-0005-0000-0000-000093050000}"/>
    <cellStyle name="A_Normal 6_Valuation list_New_Valuation list_New_Valuation list_New_Valuation list_New_Valuation list_New_Valuation list_DV_New_Valuation list_sports_New_Valuation list_added_New_Valuation list_added" xfId="1440" xr:uid="{00000000-0005-0000-0000-000094050000}"/>
    <cellStyle name="A_Normal 6_Valuation list_New_Valuation list_New_Valuation list_New_Valuation list_New_Valuation list_sports" xfId="1441" xr:uid="{00000000-0005-0000-0000-000095050000}"/>
    <cellStyle name="A_Normal 6_Valuation list_New_Valuation list_New_Valuation list_New_Valuation list_New_Valuation list_sports_New_Valuation list_added" xfId="1442" xr:uid="{00000000-0005-0000-0000-000096050000}"/>
    <cellStyle name="A_Normal 6_Valuation list_New_Valuation list_New_Valuation list_New_Valuation list_New_Valuation list_sports_New_Valuation list_added_New_Valuation list_added" xfId="1443" xr:uid="{00000000-0005-0000-0000-000097050000}"/>
    <cellStyle name="A_Normal 6_Valuation list_New_Valuation list_New_Valuation list_sports" xfId="1444" xr:uid="{00000000-0005-0000-0000-000098050000}"/>
    <cellStyle name="A_Normal 6_Valuation list_New_Valuation list_New_Valuation list_sports_New_Valuation list_added" xfId="1445" xr:uid="{00000000-0005-0000-0000-000099050000}"/>
    <cellStyle name="A_Normal 6_Valuation list_New_Valuation list_New_Valuation list_sports_New_Valuation list_added_New_Valuation list_added" xfId="1446" xr:uid="{00000000-0005-0000-0000-00009A050000}"/>
    <cellStyle name="A_Normal Forecast" xfId="1447" xr:uid="{00000000-0005-0000-0000-00009B050000}"/>
    <cellStyle name="A_Normal Historical" xfId="1448" xr:uid="{00000000-0005-0000-0000-00009C050000}"/>
    <cellStyle name="A_Normal Historical_New_Valuation list" xfId="1449" xr:uid="{00000000-0005-0000-0000-00009D050000}"/>
    <cellStyle name="A_Normal Historical_New_Valuation list_added" xfId="1450" xr:uid="{00000000-0005-0000-0000-00009E050000}"/>
    <cellStyle name="A_Normal Historical_New_Valuation list_DV" xfId="1451" xr:uid="{00000000-0005-0000-0000-00009F050000}"/>
    <cellStyle name="A_Normal Historical_New_Valuation list_sports" xfId="1452" xr:uid="{00000000-0005-0000-0000-0000A0050000}"/>
    <cellStyle name="A_Normal Historical_TEST_2_Valuation list" xfId="1453" xr:uid="{00000000-0005-0000-0000-0000A1050000}"/>
    <cellStyle name="A_Normal Historical_Valuation list" xfId="1454" xr:uid="{00000000-0005-0000-0000-0000A2050000}"/>
    <cellStyle name="A_Normal_New_Valuation list" xfId="1455" xr:uid="{00000000-0005-0000-0000-0000A3050000}"/>
    <cellStyle name="A_Normal_New_Valuation list_added" xfId="1456" xr:uid="{00000000-0005-0000-0000-0000A4050000}"/>
    <cellStyle name="A_Normal_New_Valuation list_added_New_Valuation list_added" xfId="1457" xr:uid="{00000000-0005-0000-0000-0000A5050000}"/>
    <cellStyle name="A_Normal_New_Valuation list_added_New_Valuation list_added_New_Valuation list_added" xfId="1458" xr:uid="{00000000-0005-0000-0000-0000A6050000}"/>
    <cellStyle name="A_Normal_New_Valuation list_DV" xfId="1459" xr:uid="{00000000-0005-0000-0000-0000A7050000}"/>
    <cellStyle name="A_Normal_New_Valuation list_DV_New_Valuation list_added" xfId="1460" xr:uid="{00000000-0005-0000-0000-0000A8050000}"/>
    <cellStyle name="A_Normal_New_Valuation list_DV_New_Valuation list_added_New_Valuation list_added" xfId="1461" xr:uid="{00000000-0005-0000-0000-0000A9050000}"/>
    <cellStyle name="A_Normal_New_Valuation list_DV_New_Valuation list_DV" xfId="1462" xr:uid="{00000000-0005-0000-0000-0000AA050000}"/>
    <cellStyle name="A_Normal_New_Valuation list_DV_New_Valuation list_DV_New_Valuation list_added" xfId="1463" xr:uid="{00000000-0005-0000-0000-0000AB050000}"/>
    <cellStyle name="A_Normal_New_Valuation list_DV_New_Valuation list_DV_New_Valuation list_added_New_Valuation list_added" xfId="1464" xr:uid="{00000000-0005-0000-0000-0000AC050000}"/>
    <cellStyle name="A_Normal_New_Valuation list_DV_New_Valuation list_DV_New_Valuation list_added_New_Valuation list_added_New_Valuation list_added" xfId="1465" xr:uid="{00000000-0005-0000-0000-0000AD050000}"/>
    <cellStyle name="A_Normal_New_Valuation list_DV_New_Valuation list_DV_New_Valuation list_DV" xfId="1466" xr:uid="{00000000-0005-0000-0000-0000AE050000}"/>
    <cellStyle name="A_Normal_New_Valuation list_DV_New_Valuation list_DV_New_Valuation list_DV_New_Valuation list_added" xfId="1467" xr:uid="{00000000-0005-0000-0000-0000AF050000}"/>
    <cellStyle name="A_Normal_New_Valuation list_DV_New_Valuation list_DV_New_Valuation list_DV_New_Valuation list_added_New_Valuation list_added" xfId="1468" xr:uid="{00000000-0005-0000-0000-0000B0050000}"/>
    <cellStyle name="A_Normal_New_Valuation list_DV_New_Valuation list_DV_New_Valuation list_sports" xfId="1469" xr:uid="{00000000-0005-0000-0000-0000B1050000}"/>
    <cellStyle name="A_Normal_New_Valuation list_DV_New_Valuation list_DV_New_Valuation list_sports_New_Valuation list_added" xfId="1470" xr:uid="{00000000-0005-0000-0000-0000B2050000}"/>
    <cellStyle name="A_Normal_New_Valuation list_DV_New_Valuation list_DV_New_Valuation list_sports_New_Valuation list_added_New_Valuation list_added" xfId="1471" xr:uid="{00000000-0005-0000-0000-0000B3050000}"/>
    <cellStyle name="A_Normal_New_Valuation list_New_Valuation list" xfId="1472" xr:uid="{00000000-0005-0000-0000-0000B4050000}"/>
    <cellStyle name="A_Normal_New_Valuation list_New_Valuation list_added" xfId="1473" xr:uid="{00000000-0005-0000-0000-0000B5050000}"/>
    <cellStyle name="A_Normal_New_Valuation list_New_Valuation list_added_New_Valuation list_added" xfId="1474" xr:uid="{00000000-0005-0000-0000-0000B6050000}"/>
    <cellStyle name="A_Normal_New_Valuation list_New_Valuation list_DV" xfId="1475" xr:uid="{00000000-0005-0000-0000-0000B7050000}"/>
    <cellStyle name="A_Normal_New_Valuation list_New_Valuation list_DV_New_Valuation list_added" xfId="1476" xr:uid="{00000000-0005-0000-0000-0000B8050000}"/>
    <cellStyle name="A_Normal_New_Valuation list_New_Valuation list_DV_New_Valuation list_added_New_Valuation list_added" xfId="1477" xr:uid="{00000000-0005-0000-0000-0000B9050000}"/>
    <cellStyle name="A_Normal_New_Valuation list_New_Valuation list_DV_New_Valuation list_added_New_Valuation list_added_New_Valuation list_added" xfId="1478" xr:uid="{00000000-0005-0000-0000-0000BA050000}"/>
    <cellStyle name="A_Normal_New_Valuation list_New_Valuation list_DV_New_Valuation list_DV" xfId="1479" xr:uid="{00000000-0005-0000-0000-0000BB050000}"/>
    <cellStyle name="A_Normal_New_Valuation list_New_Valuation list_DV_New_Valuation list_DV_New_Valuation list_added" xfId="1480" xr:uid="{00000000-0005-0000-0000-0000BC050000}"/>
    <cellStyle name="A_Normal_New_Valuation list_New_Valuation list_DV_New_Valuation list_DV_New_Valuation list_added_New_Valuation list_added" xfId="1481" xr:uid="{00000000-0005-0000-0000-0000BD050000}"/>
    <cellStyle name="A_Normal_New_Valuation list_New_Valuation list_DV_New_Valuation list_sports" xfId="1482" xr:uid="{00000000-0005-0000-0000-0000BE050000}"/>
    <cellStyle name="A_Normal_New_Valuation list_New_Valuation list_DV_New_Valuation list_sports_New_Valuation list_added" xfId="1483" xr:uid="{00000000-0005-0000-0000-0000BF050000}"/>
    <cellStyle name="A_Normal_New_Valuation list_New_Valuation list_DV_New_Valuation list_sports_New_Valuation list_added_New_Valuation list_added" xfId="1484" xr:uid="{00000000-0005-0000-0000-0000C0050000}"/>
    <cellStyle name="A_Normal_New_Valuation list_New_Valuation list_New_Valuation list" xfId="1485" xr:uid="{00000000-0005-0000-0000-0000C1050000}"/>
    <cellStyle name="A_Normal_New_Valuation list_New_Valuation list_New_Valuation list_added" xfId="1486" xr:uid="{00000000-0005-0000-0000-0000C2050000}"/>
    <cellStyle name="A_Normal_New_Valuation list_New_Valuation list_New_Valuation list_added_New_Valuation list_added" xfId="1487" xr:uid="{00000000-0005-0000-0000-0000C3050000}"/>
    <cellStyle name="A_Normal_New_Valuation list_New_Valuation list_New_Valuation list_added_New_Valuation list_added_New_Valuation list_added" xfId="1488" xr:uid="{00000000-0005-0000-0000-0000C4050000}"/>
    <cellStyle name="A_Normal_New_Valuation list_New_Valuation list_New_Valuation list_DV" xfId="1489" xr:uid="{00000000-0005-0000-0000-0000C5050000}"/>
    <cellStyle name="A_Normal_New_Valuation list_New_Valuation list_New_Valuation list_DV_New_Valuation list_added" xfId="1490" xr:uid="{00000000-0005-0000-0000-0000C6050000}"/>
    <cellStyle name="A_Normal_New_Valuation list_New_Valuation list_New_Valuation list_DV_New_Valuation list_added_New_Valuation list_added" xfId="1491" xr:uid="{00000000-0005-0000-0000-0000C7050000}"/>
    <cellStyle name="A_Normal_New_Valuation list_New_Valuation list_New_Valuation list_DV_New_Valuation list_DV" xfId="1492" xr:uid="{00000000-0005-0000-0000-0000C8050000}"/>
    <cellStyle name="A_Normal_New_Valuation list_New_Valuation list_New_Valuation list_DV_New_Valuation list_DV_New_Valuation list_added" xfId="1493" xr:uid="{00000000-0005-0000-0000-0000C9050000}"/>
    <cellStyle name="A_Normal_New_Valuation list_New_Valuation list_New_Valuation list_DV_New_Valuation list_DV_New_Valuation list_added_New_Valuation list_added" xfId="1494" xr:uid="{00000000-0005-0000-0000-0000CA050000}"/>
    <cellStyle name="A_Normal_New_Valuation list_New_Valuation list_New_Valuation list_DV_New_Valuation list_DV_New_Valuation list_added_New_Valuation list_added_New_Valuation list_added" xfId="1495" xr:uid="{00000000-0005-0000-0000-0000CB050000}"/>
    <cellStyle name="A_Normal_New_Valuation list_New_Valuation list_New_Valuation list_DV_New_Valuation list_DV_New_Valuation list_DV" xfId="1496" xr:uid="{00000000-0005-0000-0000-0000CC050000}"/>
    <cellStyle name="A_Normal_New_Valuation list_New_Valuation list_New_Valuation list_DV_New_Valuation list_DV_New_Valuation list_DV_New_Valuation list_added" xfId="1497" xr:uid="{00000000-0005-0000-0000-0000CD050000}"/>
    <cellStyle name="A_Normal_New_Valuation list_New_Valuation list_New_Valuation list_DV_New_Valuation list_DV_New_Valuation list_DV_New_Valuation list_added_New_Valuation list_added" xfId="1498" xr:uid="{00000000-0005-0000-0000-0000CE050000}"/>
    <cellStyle name="A_Normal_New_Valuation list_New_Valuation list_New_Valuation list_DV_New_Valuation list_DV_New_Valuation list_sports" xfId="1499" xr:uid="{00000000-0005-0000-0000-0000CF050000}"/>
    <cellStyle name="A_Normal_New_Valuation list_New_Valuation list_New_Valuation list_DV_New_Valuation list_DV_New_Valuation list_sports_New_Valuation list_added" xfId="1500" xr:uid="{00000000-0005-0000-0000-0000D0050000}"/>
    <cellStyle name="A_Normal_New_Valuation list_New_Valuation list_New_Valuation list_DV_New_Valuation list_DV_New_Valuation list_sports_New_Valuation list_added_New_Valuation list_added" xfId="1501" xr:uid="{00000000-0005-0000-0000-0000D1050000}"/>
    <cellStyle name="A_Normal_New_Valuation list_New_Valuation list_New_Valuation list_New_Valuation list" xfId="1502" xr:uid="{00000000-0005-0000-0000-0000D2050000}"/>
    <cellStyle name="A_Normal_New_Valuation list_New_Valuation list_New_Valuation list_New_Valuation list_added" xfId="1503" xr:uid="{00000000-0005-0000-0000-0000D3050000}"/>
    <cellStyle name="A_Normal_New_Valuation list_New_Valuation list_New_Valuation list_New_Valuation list_added_New_Valuation list_added" xfId="1504" xr:uid="{00000000-0005-0000-0000-0000D4050000}"/>
    <cellStyle name="A_Normal_New_Valuation list_New_Valuation list_New_Valuation list_New_Valuation list_DV" xfId="1505" xr:uid="{00000000-0005-0000-0000-0000D5050000}"/>
    <cellStyle name="A_Normal_New_Valuation list_New_Valuation list_New_Valuation list_New_Valuation list_DV_New_Valuation list_added" xfId="1506" xr:uid="{00000000-0005-0000-0000-0000D6050000}"/>
    <cellStyle name="A_Normal_New_Valuation list_New_Valuation list_New_Valuation list_New_Valuation list_DV_New_Valuation list_added_New_Valuation list_added" xfId="1507" xr:uid="{00000000-0005-0000-0000-0000D7050000}"/>
    <cellStyle name="A_Normal_New_Valuation list_New_Valuation list_New_Valuation list_New_Valuation list_DV_New_Valuation list_added_New_Valuation list_added_New_Valuation list_added" xfId="1508" xr:uid="{00000000-0005-0000-0000-0000D8050000}"/>
    <cellStyle name="A_Normal_New_Valuation list_New_Valuation list_New_Valuation list_New_Valuation list_DV_New_Valuation list_DV" xfId="1509" xr:uid="{00000000-0005-0000-0000-0000D9050000}"/>
    <cellStyle name="A_Normal_New_Valuation list_New_Valuation list_New_Valuation list_New_Valuation list_DV_New_Valuation list_DV_New_Valuation list_added" xfId="1510" xr:uid="{00000000-0005-0000-0000-0000DA050000}"/>
    <cellStyle name="A_Normal_New_Valuation list_New_Valuation list_New_Valuation list_New_Valuation list_DV_New_Valuation list_DV_New_Valuation list_added_New_Valuation list_added" xfId="1511" xr:uid="{00000000-0005-0000-0000-0000DB050000}"/>
    <cellStyle name="A_Normal_New_Valuation list_New_Valuation list_New_Valuation list_New_Valuation list_DV_New_Valuation list_sports" xfId="1512" xr:uid="{00000000-0005-0000-0000-0000DC050000}"/>
    <cellStyle name="A_Normal_New_Valuation list_New_Valuation list_New_Valuation list_New_Valuation list_DV_New_Valuation list_sports_New_Valuation list_added" xfId="1513" xr:uid="{00000000-0005-0000-0000-0000DD050000}"/>
    <cellStyle name="A_Normal_New_Valuation list_New_Valuation list_New_Valuation list_New_Valuation list_DV_New_Valuation list_sports_New_Valuation list_added_New_Valuation list_added" xfId="1514" xr:uid="{00000000-0005-0000-0000-0000DE050000}"/>
    <cellStyle name="A_Normal_New_Valuation list_New_Valuation list_New_Valuation list_New_Valuation list_New_Valuation list" xfId="1515" xr:uid="{00000000-0005-0000-0000-0000DF050000}"/>
    <cellStyle name="A_Normal_New_Valuation list_New_Valuation list_New_Valuation list_New_Valuation list_New_Valuation list_added" xfId="1516" xr:uid="{00000000-0005-0000-0000-0000E0050000}"/>
    <cellStyle name="A_Normal_New_Valuation list_New_Valuation list_New_Valuation list_New_Valuation list_New_Valuation list_added_New_Valuation list_added" xfId="1517" xr:uid="{00000000-0005-0000-0000-0000E1050000}"/>
    <cellStyle name="A_Normal_New_Valuation list_New_Valuation list_New_Valuation list_New_Valuation list_New_Valuation list_added_New_Valuation list_added_New_Valuation list_added" xfId="1518" xr:uid="{00000000-0005-0000-0000-0000E2050000}"/>
    <cellStyle name="A_Normal_New_Valuation list_New_Valuation list_New_Valuation list_New_Valuation list_New_Valuation list_DV" xfId="1519" xr:uid="{00000000-0005-0000-0000-0000E3050000}"/>
    <cellStyle name="A_Normal_New_Valuation list_New_Valuation list_New_Valuation list_New_Valuation list_New_Valuation list_DV_New_Valuation list_added" xfId="1520" xr:uid="{00000000-0005-0000-0000-0000E4050000}"/>
    <cellStyle name="A_Normal_New_Valuation list_New_Valuation list_New_Valuation list_New_Valuation list_New_Valuation list_DV_New_Valuation list_added_New_Valuation list_added" xfId="1521" xr:uid="{00000000-0005-0000-0000-0000E5050000}"/>
    <cellStyle name="A_Normal_New_Valuation list_New_Valuation list_New_Valuation list_New_Valuation list_New_Valuation list_DV_New_Valuation list_DV" xfId="1522" xr:uid="{00000000-0005-0000-0000-0000E6050000}"/>
    <cellStyle name="A_Normal_New_Valuation list_New_Valuation list_New_Valuation list_New_Valuation list_New_Valuation list_DV_New_Valuation list_DV_New_Valuation list_added" xfId="1523" xr:uid="{00000000-0005-0000-0000-0000E7050000}"/>
    <cellStyle name="A_Normal_New_Valuation list_New_Valuation list_New_Valuation list_New_Valuation list_New_Valuation list_DV_New_Valuation list_DV_New_Valuation list_added_New_Valuation list_added" xfId="1524" xr:uid="{00000000-0005-0000-0000-0000E8050000}"/>
    <cellStyle name="A_Normal_New_Valuation list_New_Valuation list_New_Valuation list_New_Valuation list_New_Valuation list_DV_New_Valuation list_DV_New_Valuation list_added_New_Valuation list_added_New_Valuation list_added" xfId="1525" xr:uid="{00000000-0005-0000-0000-0000E9050000}"/>
    <cellStyle name="A_Normal_New_Valuation list_New_Valuation list_New_Valuation list_New_Valuation list_New_Valuation list_DV_New_Valuation list_DV_New_Valuation list_DV" xfId="1526" xr:uid="{00000000-0005-0000-0000-0000EA050000}"/>
    <cellStyle name="A_Normal_New_Valuation list_New_Valuation list_New_Valuation list_New_Valuation list_New_Valuation list_DV_New_Valuation list_DV_New_Valuation list_DV_New_Valuation list_added" xfId="1527" xr:uid="{00000000-0005-0000-0000-0000EB050000}"/>
    <cellStyle name="A_Normal_New_Valuation list_New_Valuation list_New_Valuation list_New_Valuation list_New_Valuation list_DV_New_Valuation list_DV_New_Valuation list_DV_New_Valuation list_added_New_Valuation list_added" xfId="1528" xr:uid="{00000000-0005-0000-0000-0000EC050000}"/>
    <cellStyle name="A_Normal_New_Valuation list_New_Valuation list_New_Valuation list_New_Valuation list_New_Valuation list_DV_New_Valuation list_DV_New_Valuation list_sports" xfId="1529" xr:uid="{00000000-0005-0000-0000-0000ED050000}"/>
    <cellStyle name="A_Normal_New_Valuation list_New_Valuation list_New_Valuation list_New_Valuation list_New_Valuation list_DV_New_Valuation list_DV_New_Valuation list_sports_New_Valuation list_added" xfId="1530" xr:uid="{00000000-0005-0000-0000-0000EE050000}"/>
    <cellStyle name="A_Normal_New_Valuation list_New_Valuation list_New_Valuation list_New_Valuation list_New_Valuation list_DV_New_Valuation list_DV_New_Valuation list_sports_New_Valuation list_added_New_Valuation list_added" xfId="1531" xr:uid="{00000000-0005-0000-0000-0000EF050000}"/>
    <cellStyle name="A_Normal_New_Valuation list_New_Valuation list_New_Valuation list_New_Valuation list_New_Valuation list_New_Valuation list_added" xfId="1532" xr:uid="{00000000-0005-0000-0000-0000F0050000}"/>
    <cellStyle name="A_Normal_New_Valuation list_New_Valuation list_New_Valuation list_New_Valuation list_New_Valuation list_New_Valuation list_added_New_Valuation list_added" xfId="1533" xr:uid="{00000000-0005-0000-0000-0000F1050000}"/>
    <cellStyle name="A_Normal_New_Valuation list_New_Valuation list_New_Valuation list_New_Valuation list_New_Valuation list_New_Valuation list_DV" xfId="1534" xr:uid="{00000000-0005-0000-0000-0000F2050000}"/>
    <cellStyle name="A_Normal_New_Valuation list_New_Valuation list_New_Valuation list_New_Valuation list_New_Valuation list_New_Valuation list_DV_New_Valuation list_added" xfId="1535" xr:uid="{00000000-0005-0000-0000-0000F3050000}"/>
    <cellStyle name="A_Normal_New_Valuation list_New_Valuation list_New_Valuation list_New_Valuation list_New_Valuation list_New_Valuation list_DV_New_Valuation list_added_New_Valuation list_added" xfId="1536" xr:uid="{00000000-0005-0000-0000-0000F4050000}"/>
    <cellStyle name="A_Normal_New_Valuation list_New_Valuation list_New_Valuation list_New_Valuation list_New_Valuation list_New_Valuation list_DV_New_Valuation list_added_New_Valuation list_added_New_Valuation list_added" xfId="1537" xr:uid="{00000000-0005-0000-0000-0000F5050000}"/>
    <cellStyle name="A_Normal_New_Valuation list_New_Valuation list_New_Valuation list_New_Valuation list_New_Valuation list_New_Valuation list_DV_New_Valuation list_DV" xfId="1538" xr:uid="{00000000-0005-0000-0000-0000F6050000}"/>
    <cellStyle name="A_Normal_New_Valuation list_New_Valuation list_New_Valuation list_New_Valuation list_New_Valuation list_New_Valuation list_DV_New_Valuation list_DV_New_Valuation list_added" xfId="1539" xr:uid="{00000000-0005-0000-0000-0000F7050000}"/>
    <cellStyle name="A_Normal_New_Valuation list_New_Valuation list_New_Valuation list_New_Valuation list_New_Valuation list_New_Valuation list_DV_New_Valuation list_DV_New_Valuation list_added_New_Valuation list_added" xfId="1540" xr:uid="{00000000-0005-0000-0000-0000F8050000}"/>
    <cellStyle name="A_Normal_New_Valuation list_New_Valuation list_New_Valuation list_New_Valuation list_New_Valuation list_New_Valuation list_DV_New_Valuation list_sports" xfId="1541" xr:uid="{00000000-0005-0000-0000-0000F9050000}"/>
    <cellStyle name="A_Normal_New_Valuation list_New_Valuation list_New_Valuation list_New_Valuation list_New_Valuation list_New_Valuation list_DV_New_Valuation list_sports_New_Valuation list_added" xfId="1542" xr:uid="{00000000-0005-0000-0000-0000FA050000}"/>
    <cellStyle name="A_Normal_New_Valuation list_New_Valuation list_New_Valuation list_New_Valuation list_New_Valuation list_New_Valuation list_DV_New_Valuation list_sports_New_Valuation list_added_New_Valuation list_added" xfId="1543" xr:uid="{00000000-0005-0000-0000-0000FB050000}"/>
    <cellStyle name="A_Normal_New_Valuation list_New_Valuation list_New_Valuation list_New_Valuation list_New_Valuation list_sports" xfId="1544" xr:uid="{00000000-0005-0000-0000-0000FC050000}"/>
    <cellStyle name="A_Normal_New_Valuation list_New_Valuation list_New_Valuation list_New_Valuation list_New_Valuation list_sports_New_Valuation list_added" xfId="1545" xr:uid="{00000000-0005-0000-0000-0000FD050000}"/>
    <cellStyle name="A_Normal_New_Valuation list_New_Valuation list_New_Valuation list_New_Valuation list_New_Valuation list_sports_New_Valuation list_added_New_Valuation list_added" xfId="1546" xr:uid="{00000000-0005-0000-0000-0000FE050000}"/>
    <cellStyle name="A_Normal_New_Valuation list_New_Valuation list_New_Valuation list_sports" xfId="1547" xr:uid="{00000000-0005-0000-0000-0000FF050000}"/>
    <cellStyle name="A_Normal_New_Valuation list_New_Valuation list_New_Valuation list_sports_New_Valuation list_added" xfId="1548" xr:uid="{00000000-0005-0000-0000-000000060000}"/>
    <cellStyle name="A_Normal_New_Valuation list_New_Valuation list_New_Valuation list_sports_New_Valuation list_added_New_Valuation list_added" xfId="1549" xr:uid="{00000000-0005-0000-0000-000001060000}"/>
    <cellStyle name="A_Normal_New_Valuation list_sports" xfId="1550" xr:uid="{00000000-0005-0000-0000-000002060000}"/>
    <cellStyle name="A_Normal_New_Valuation list_sports_New_Valuation list_added" xfId="1551" xr:uid="{00000000-0005-0000-0000-000003060000}"/>
    <cellStyle name="A_Normal_New_Valuation list_sports_New_Valuation list_added_New_Valuation list_added" xfId="1552" xr:uid="{00000000-0005-0000-0000-000004060000}"/>
    <cellStyle name="A_Normal_TEST_2_Valuation list" xfId="1553" xr:uid="{00000000-0005-0000-0000-000005060000}"/>
    <cellStyle name="A_Normal_TEST_2_Valuation list_New_Valuation list" xfId="1554" xr:uid="{00000000-0005-0000-0000-000006060000}"/>
    <cellStyle name="A_Normal_TEST_2_Valuation list_New_Valuation list_added" xfId="1555" xr:uid="{00000000-0005-0000-0000-000007060000}"/>
    <cellStyle name="A_Normal_TEST_2_Valuation list_New_Valuation list_added_New_Valuation list_added" xfId="1556" xr:uid="{00000000-0005-0000-0000-000008060000}"/>
    <cellStyle name="A_Normal_TEST_2_Valuation list_New_Valuation list_DV" xfId="1557" xr:uid="{00000000-0005-0000-0000-000009060000}"/>
    <cellStyle name="A_Normal_TEST_2_Valuation list_New_Valuation list_DV_New_Valuation list_added" xfId="1558" xr:uid="{00000000-0005-0000-0000-00000A060000}"/>
    <cellStyle name="A_Normal_TEST_2_Valuation list_New_Valuation list_DV_New_Valuation list_added_New_Valuation list_added" xfId="1559" xr:uid="{00000000-0005-0000-0000-00000B060000}"/>
    <cellStyle name="A_Normal_TEST_2_Valuation list_New_Valuation list_DV_New_Valuation list_added_New_Valuation list_added_New_Valuation list_added" xfId="1560" xr:uid="{00000000-0005-0000-0000-00000C060000}"/>
    <cellStyle name="A_Normal_TEST_2_Valuation list_New_Valuation list_DV_New_Valuation list_DV" xfId="1561" xr:uid="{00000000-0005-0000-0000-00000D060000}"/>
    <cellStyle name="A_Normal_TEST_2_Valuation list_New_Valuation list_DV_New_Valuation list_DV_New_Valuation list_added" xfId="1562" xr:uid="{00000000-0005-0000-0000-00000E060000}"/>
    <cellStyle name="A_Normal_TEST_2_Valuation list_New_Valuation list_DV_New_Valuation list_DV_New_Valuation list_added_New_Valuation list_added" xfId="1563" xr:uid="{00000000-0005-0000-0000-00000F060000}"/>
    <cellStyle name="A_Normal_TEST_2_Valuation list_New_Valuation list_DV_New_Valuation list_sports" xfId="1564" xr:uid="{00000000-0005-0000-0000-000010060000}"/>
    <cellStyle name="A_Normal_TEST_2_Valuation list_New_Valuation list_DV_New_Valuation list_sports_New_Valuation list_added" xfId="1565" xr:uid="{00000000-0005-0000-0000-000011060000}"/>
    <cellStyle name="A_Normal_TEST_2_Valuation list_New_Valuation list_DV_New_Valuation list_sports_New_Valuation list_added_New_Valuation list_added" xfId="1566" xr:uid="{00000000-0005-0000-0000-000012060000}"/>
    <cellStyle name="A_Normal_TEST_2_Valuation list_New_Valuation list_New_Valuation list" xfId="1567" xr:uid="{00000000-0005-0000-0000-000013060000}"/>
    <cellStyle name="A_Normal_TEST_2_Valuation list_New_Valuation list_New_Valuation list_added" xfId="1568" xr:uid="{00000000-0005-0000-0000-000014060000}"/>
    <cellStyle name="A_Normal_TEST_2_Valuation list_New_Valuation list_New_Valuation list_added_New_Valuation list_added" xfId="1569" xr:uid="{00000000-0005-0000-0000-000015060000}"/>
    <cellStyle name="A_Normal_TEST_2_Valuation list_New_Valuation list_New_Valuation list_added_New_Valuation list_added_New_Valuation list_added" xfId="1570" xr:uid="{00000000-0005-0000-0000-000016060000}"/>
    <cellStyle name="A_Normal_TEST_2_Valuation list_New_Valuation list_New_Valuation list_DV" xfId="1571" xr:uid="{00000000-0005-0000-0000-000017060000}"/>
    <cellStyle name="A_Normal_TEST_2_Valuation list_New_Valuation list_New_Valuation list_DV_New_Valuation list_added" xfId="1572" xr:uid="{00000000-0005-0000-0000-000018060000}"/>
    <cellStyle name="A_Normal_TEST_2_Valuation list_New_Valuation list_New_Valuation list_DV_New_Valuation list_added_New_Valuation list_added" xfId="1573" xr:uid="{00000000-0005-0000-0000-000019060000}"/>
    <cellStyle name="A_Normal_TEST_2_Valuation list_New_Valuation list_New_Valuation list_DV_New_Valuation list_DV" xfId="1574" xr:uid="{00000000-0005-0000-0000-00001A060000}"/>
    <cellStyle name="A_Normal_TEST_2_Valuation list_New_Valuation list_New_Valuation list_DV_New_Valuation list_DV_New_Valuation list_added" xfId="1575" xr:uid="{00000000-0005-0000-0000-00001B060000}"/>
    <cellStyle name="A_Normal_TEST_2_Valuation list_New_Valuation list_New_Valuation list_DV_New_Valuation list_DV_New_Valuation list_added_New_Valuation list_added" xfId="1576" xr:uid="{00000000-0005-0000-0000-00001C060000}"/>
    <cellStyle name="A_Normal_TEST_2_Valuation list_New_Valuation list_New_Valuation list_DV_New_Valuation list_DV_New_Valuation list_added_New_Valuation list_added_New_Valuation list_added" xfId="1577" xr:uid="{00000000-0005-0000-0000-00001D060000}"/>
    <cellStyle name="A_Normal_TEST_2_Valuation list_New_Valuation list_New_Valuation list_DV_New_Valuation list_DV_New_Valuation list_DV" xfId="1578" xr:uid="{00000000-0005-0000-0000-00001E060000}"/>
    <cellStyle name="A_Normal_TEST_2_Valuation list_New_Valuation list_New_Valuation list_DV_New_Valuation list_DV_New_Valuation list_DV_New_Valuation list_added" xfId="1579" xr:uid="{00000000-0005-0000-0000-00001F060000}"/>
    <cellStyle name="A_Normal_TEST_2_Valuation list_New_Valuation list_New_Valuation list_DV_New_Valuation list_DV_New_Valuation list_DV_New_Valuation list_added_New_Valuation list_added" xfId="1580" xr:uid="{00000000-0005-0000-0000-000020060000}"/>
    <cellStyle name="A_Normal_TEST_2_Valuation list_New_Valuation list_New_Valuation list_DV_New_Valuation list_DV_New_Valuation list_sports" xfId="1581" xr:uid="{00000000-0005-0000-0000-000021060000}"/>
    <cellStyle name="A_Normal_TEST_2_Valuation list_New_Valuation list_New_Valuation list_DV_New_Valuation list_DV_New_Valuation list_sports_New_Valuation list_added" xfId="1582" xr:uid="{00000000-0005-0000-0000-000022060000}"/>
    <cellStyle name="A_Normal_TEST_2_Valuation list_New_Valuation list_New_Valuation list_DV_New_Valuation list_DV_New_Valuation list_sports_New_Valuation list_added_New_Valuation list_added" xfId="1583" xr:uid="{00000000-0005-0000-0000-000023060000}"/>
    <cellStyle name="A_Normal_TEST_2_Valuation list_New_Valuation list_New_Valuation list_New_Valuation list" xfId="1584" xr:uid="{00000000-0005-0000-0000-000024060000}"/>
    <cellStyle name="A_Normal_TEST_2_Valuation list_New_Valuation list_New_Valuation list_New_Valuation list_added" xfId="1585" xr:uid="{00000000-0005-0000-0000-000025060000}"/>
    <cellStyle name="A_Normal_TEST_2_Valuation list_New_Valuation list_New_Valuation list_New_Valuation list_added_New_Valuation list_added" xfId="1586" xr:uid="{00000000-0005-0000-0000-000026060000}"/>
    <cellStyle name="A_Normal_TEST_2_Valuation list_New_Valuation list_New_Valuation list_New_Valuation list_DV" xfId="1587" xr:uid="{00000000-0005-0000-0000-000027060000}"/>
    <cellStyle name="A_Normal_TEST_2_Valuation list_New_Valuation list_New_Valuation list_New_Valuation list_DV_New_Valuation list_added" xfId="1588" xr:uid="{00000000-0005-0000-0000-000028060000}"/>
    <cellStyle name="A_Normal_TEST_2_Valuation list_New_Valuation list_New_Valuation list_New_Valuation list_DV_New_Valuation list_added_New_Valuation list_added" xfId="1589" xr:uid="{00000000-0005-0000-0000-000029060000}"/>
    <cellStyle name="A_Normal_TEST_2_Valuation list_New_Valuation list_New_Valuation list_New_Valuation list_DV_New_Valuation list_added_New_Valuation list_added_New_Valuation list_added" xfId="1590" xr:uid="{00000000-0005-0000-0000-00002A060000}"/>
    <cellStyle name="A_Normal_TEST_2_Valuation list_New_Valuation list_New_Valuation list_New_Valuation list_DV_New_Valuation list_DV" xfId="1591" xr:uid="{00000000-0005-0000-0000-00002B060000}"/>
    <cellStyle name="A_Normal_TEST_2_Valuation list_New_Valuation list_New_Valuation list_New_Valuation list_DV_New_Valuation list_DV_New_Valuation list_added" xfId="1592" xr:uid="{00000000-0005-0000-0000-00002C060000}"/>
    <cellStyle name="A_Normal_TEST_2_Valuation list_New_Valuation list_New_Valuation list_New_Valuation list_DV_New_Valuation list_DV_New_Valuation list_added_New_Valuation list_added" xfId="1593" xr:uid="{00000000-0005-0000-0000-00002D060000}"/>
    <cellStyle name="A_Normal_TEST_2_Valuation list_New_Valuation list_New_Valuation list_New_Valuation list_DV_New_Valuation list_sports" xfId="1594" xr:uid="{00000000-0005-0000-0000-00002E060000}"/>
    <cellStyle name="A_Normal_TEST_2_Valuation list_New_Valuation list_New_Valuation list_New_Valuation list_DV_New_Valuation list_sports_New_Valuation list_added" xfId="1595" xr:uid="{00000000-0005-0000-0000-00002F060000}"/>
    <cellStyle name="A_Normal_TEST_2_Valuation list_New_Valuation list_New_Valuation list_New_Valuation list_DV_New_Valuation list_sports_New_Valuation list_added_New_Valuation list_added" xfId="1596" xr:uid="{00000000-0005-0000-0000-000030060000}"/>
    <cellStyle name="A_Normal_TEST_2_Valuation list_New_Valuation list_New_Valuation list_New_Valuation list_New_Valuation list" xfId="1597" xr:uid="{00000000-0005-0000-0000-000031060000}"/>
    <cellStyle name="A_Normal_TEST_2_Valuation list_New_Valuation list_New_Valuation list_New_Valuation list_New_Valuation list_added" xfId="1598" xr:uid="{00000000-0005-0000-0000-000032060000}"/>
    <cellStyle name="A_Normal_TEST_2_Valuation list_New_Valuation list_New_Valuation list_New_Valuation list_New_Valuation list_added_New_Valuation list_added" xfId="1599" xr:uid="{00000000-0005-0000-0000-000033060000}"/>
    <cellStyle name="A_Normal_TEST_2_Valuation list_New_Valuation list_New_Valuation list_New_Valuation list_New_Valuation list_added_New_Valuation list_added_New_Valuation list_added" xfId="1600" xr:uid="{00000000-0005-0000-0000-000034060000}"/>
    <cellStyle name="A_Normal_TEST_2_Valuation list_New_Valuation list_New_Valuation list_New_Valuation list_New_Valuation list_DV" xfId="1601" xr:uid="{00000000-0005-0000-0000-000035060000}"/>
    <cellStyle name="A_Normal_TEST_2_Valuation list_New_Valuation list_New_Valuation list_New_Valuation list_New_Valuation list_DV_New_Valuation list_added" xfId="1602" xr:uid="{00000000-0005-0000-0000-000036060000}"/>
    <cellStyle name="A_Normal_TEST_2_Valuation list_New_Valuation list_New_Valuation list_New_Valuation list_New_Valuation list_DV_New_Valuation list_added_New_Valuation list_added" xfId="1603" xr:uid="{00000000-0005-0000-0000-000037060000}"/>
    <cellStyle name="A_Normal_TEST_2_Valuation list_New_Valuation list_New_Valuation list_New_Valuation list_New_Valuation list_DV_New_Valuation list_DV" xfId="1604" xr:uid="{00000000-0005-0000-0000-000038060000}"/>
    <cellStyle name="A_Normal_TEST_2_Valuation list_New_Valuation list_New_Valuation list_New_Valuation list_New_Valuation list_DV_New_Valuation list_DV_New_Valuation list_added" xfId="1605" xr:uid="{00000000-0005-0000-0000-000039060000}"/>
    <cellStyle name="A_Normal_TEST_2_Valuation list_New_Valuation list_New_Valuation list_New_Valuation list_New_Valuation list_DV_New_Valuation list_DV_New_Valuation list_added_New_Valuation list_added" xfId="1606" xr:uid="{00000000-0005-0000-0000-00003A060000}"/>
    <cellStyle name="A_Normal_TEST_2_Valuation list_New_Valuation list_New_Valuation list_New_Valuation list_New_Valuation list_DV_New_Valuation list_DV_New_Valuation list_added_New_Valuation list_added_New_Valuation list_added" xfId="1607" xr:uid="{00000000-0005-0000-0000-00003B060000}"/>
    <cellStyle name="A_Normal_TEST_2_Valuation list_New_Valuation list_New_Valuation list_New_Valuation list_New_Valuation list_DV_New_Valuation list_DV_New_Valuation list_DV" xfId="1608" xr:uid="{00000000-0005-0000-0000-00003C060000}"/>
    <cellStyle name="A_Normal_TEST_2_Valuation list_New_Valuation list_New_Valuation list_New_Valuation list_New_Valuation list_DV_New_Valuation list_DV_New_Valuation list_DV_New_Valuation list_added" xfId="1609" xr:uid="{00000000-0005-0000-0000-00003D060000}"/>
    <cellStyle name="A_Normal_TEST_2_Valuation list_New_Valuation list_New_Valuation list_New_Valuation list_New_Valuation list_DV_New_Valuation list_DV_New_Valuation list_DV_New_Valuation list_added_New_Valuation list_added" xfId="1610" xr:uid="{00000000-0005-0000-0000-00003E060000}"/>
    <cellStyle name="A_Normal_TEST_2_Valuation list_New_Valuation list_New_Valuation list_New_Valuation list_New_Valuation list_DV_New_Valuation list_DV_New_Valuation list_sports" xfId="1611" xr:uid="{00000000-0005-0000-0000-00003F060000}"/>
    <cellStyle name="A_Normal_TEST_2_Valuation list_New_Valuation list_New_Valuation list_New_Valuation list_New_Valuation list_DV_New_Valuation list_DV_New_Valuation list_sports_New_Valuation list_added" xfId="1612" xr:uid="{00000000-0005-0000-0000-000040060000}"/>
    <cellStyle name="A_Normal_TEST_2_Valuation list_New_Valuation list_New_Valuation list_New_Valuation list_New_Valuation list_DV_New_Valuation list_DV_New_Valuation list_sports_New_Valuation list_added_New_Valuation list_added" xfId="1613" xr:uid="{00000000-0005-0000-0000-000041060000}"/>
    <cellStyle name="A_Normal_TEST_2_Valuation list_New_Valuation list_New_Valuation list_New_Valuation list_New_Valuation list_New_Valuation list_added" xfId="1614" xr:uid="{00000000-0005-0000-0000-000042060000}"/>
    <cellStyle name="A_Normal_TEST_2_Valuation list_New_Valuation list_New_Valuation list_New_Valuation list_New_Valuation list_New_Valuation list_added_New_Valuation list_added" xfId="1615" xr:uid="{00000000-0005-0000-0000-000043060000}"/>
    <cellStyle name="A_Normal_TEST_2_Valuation list_New_Valuation list_New_Valuation list_New_Valuation list_New_Valuation list_New_Valuation list_DV" xfId="1616" xr:uid="{00000000-0005-0000-0000-000044060000}"/>
    <cellStyle name="A_Normal_TEST_2_Valuation list_New_Valuation list_New_Valuation list_New_Valuation list_New_Valuation list_New_Valuation list_DV_New_Valuation list_added" xfId="1617" xr:uid="{00000000-0005-0000-0000-000045060000}"/>
    <cellStyle name="A_Normal_TEST_2_Valuation list_New_Valuation list_New_Valuation list_New_Valuation list_New_Valuation list_New_Valuation list_DV_New_Valuation list_added_New_Valuation list_added" xfId="1618" xr:uid="{00000000-0005-0000-0000-000046060000}"/>
    <cellStyle name="A_Normal_TEST_2_Valuation list_New_Valuation list_New_Valuation list_New_Valuation list_New_Valuation list_New_Valuation list_DV_New_Valuation list_added_New_Valuation list_added_New_Valuation list_added" xfId="1619" xr:uid="{00000000-0005-0000-0000-000047060000}"/>
    <cellStyle name="A_Normal_TEST_2_Valuation list_New_Valuation list_New_Valuation list_New_Valuation list_New_Valuation list_New_Valuation list_DV_New_Valuation list_DV" xfId="1620" xr:uid="{00000000-0005-0000-0000-000048060000}"/>
    <cellStyle name="A_Normal_TEST_2_Valuation list_New_Valuation list_New_Valuation list_New_Valuation list_New_Valuation list_New_Valuation list_DV_New_Valuation list_DV_New_Valuation list_added" xfId="1621" xr:uid="{00000000-0005-0000-0000-000049060000}"/>
    <cellStyle name="A_Normal_TEST_2_Valuation list_New_Valuation list_New_Valuation list_New_Valuation list_New_Valuation list_New_Valuation list_DV_New_Valuation list_DV_New_Valuation list_added_New_Valuation list_added" xfId="1622" xr:uid="{00000000-0005-0000-0000-00004A060000}"/>
    <cellStyle name="A_Normal_TEST_2_Valuation list_New_Valuation list_New_Valuation list_New_Valuation list_New_Valuation list_New_Valuation list_DV_New_Valuation list_sports" xfId="1623" xr:uid="{00000000-0005-0000-0000-00004B060000}"/>
    <cellStyle name="A_Normal_TEST_2_Valuation list_New_Valuation list_New_Valuation list_New_Valuation list_New_Valuation list_New_Valuation list_DV_New_Valuation list_sports_New_Valuation list_added" xfId="1624" xr:uid="{00000000-0005-0000-0000-00004C060000}"/>
    <cellStyle name="A_Normal_TEST_2_Valuation list_New_Valuation list_New_Valuation list_New_Valuation list_New_Valuation list_New_Valuation list_DV_New_Valuation list_sports_New_Valuation list_added_New_Valuation list_added" xfId="1625" xr:uid="{00000000-0005-0000-0000-00004D060000}"/>
    <cellStyle name="A_Normal_TEST_2_Valuation list_New_Valuation list_New_Valuation list_New_Valuation list_New_Valuation list_sports" xfId="1626" xr:uid="{00000000-0005-0000-0000-00004E060000}"/>
    <cellStyle name="A_Normal_TEST_2_Valuation list_New_Valuation list_New_Valuation list_New_Valuation list_New_Valuation list_sports_New_Valuation list_added" xfId="1627" xr:uid="{00000000-0005-0000-0000-00004F060000}"/>
    <cellStyle name="A_Normal_TEST_2_Valuation list_New_Valuation list_New_Valuation list_New_Valuation list_New_Valuation list_sports_New_Valuation list_added_New_Valuation list_added" xfId="1628" xr:uid="{00000000-0005-0000-0000-000050060000}"/>
    <cellStyle name="A_Normal_TEST_2_Valuation list_New_Valuation list_New_Valuation list_sports" xfId="1629" xr:uid="{00000000-0005-0000-0000-000051060000}"/>
    <cellStyle name="A_Normal_TEST_2_Valuation list_New_Valuation list_New_Valuation list_sports_New_Valuation list_added" xfId="1630" xr:uid="{00000000-0005-0000-0000-000052060000}"/>
    <cellStyle name="A_Normal_TEST_2_Valuation list_New_Valuation list_New_Valuation list_sports_New_Valuation list_added_New_Valuation list_added" xfId="1631" xr:uid="{00000000-0005-0000-0000-000053060000}"/>
    <cellStyle name="A_Normal_Valuation list" xfId="1632" xr:uid="{00000000-0005-0000-0000-000054060000}"/>
    <cellStyle name="A_Normal_Valuation list_New_Valuation list" xfId="1633" xr:uid="{00000000-0005-0000-0000-000055060000}"/>
    <cellStyle name="A_Normal_Valuation list_New_Valuation list_added" xfId="1634" xr:uid="{00000000-0005-0000-0000-000056060000}"/>
    <cellStyle name="A_Normal_Valuation list_New_Valuation list_added_New_Valuation list_added" xfId="1635" xr:uid="{00000000-0005-0000-0000-000057060000}"/>
    <cellStyle name="A_Normal_Valuation list_New_Valuation list_DV" xfId="1636" xr:uid="{00000000-0005-0000-0000-000058060000}"/>
    <cellStyle name="A_Normal_Valuation list_New_Valuation list_DV_New_Valuation list_added" xfId="1637" xr:uid="{00000000-0005-0000-0000-000059060000}"/>
    <cellStyle name="A_Normal_Valuation list_New_Valuation list_DV_New_Valuation list_added_New_Valuation list_added" xfId="1638" xr:uid="{00000000-0005-0000-0000-00005A060000}"/>
    <cellStyle name="A_Normal_Valuation list_New_Valuation list_DV_New_Valuation list_added_New_Valuation list_added_New_Valuation list_added" xfId="1639" xr:uid="{00000000-0005-0000-0000-00005B060000}"/>
    <cellStyle name="A_Normal_Valuation list_New_Valuation list_DV_New_Valuation list_DV" xfId="1640" xr:uid="{00000000-0005-0000-0000-00005C060000}"/>
    <cellStyle name="A_Normal_Valuation list_New_Valuation list_DV_New_Valuation list_DV_New_Valuation list_added" xfId="1641" xr:uid="{00000000-0005-0000-0000-00005D060000}"/>
    <cellStyle name="A_Normal_Valuation list_New_Valuation list_DV_New_Valuation list_DV_New_Valuation list_added_New_Valuation list_added" xfId="1642" xr:uid="{00000000-0005-0000-0000-00005E060000}"/>
    <cellStyle name="A_Normal_Valuation list_New_Valuation list_DV_New_Valuation list_sports" xfId="1643" xr:uid="{00000000-0005-0000-0000-00005F060000}"/>
    <cellStyle name="A_Normal_Valuation list_New_Valuation list_DV_New_Valuation list_sports_New_Valuation list_added" xfId="1644" xr:uid="{00000000-0005-0000-0000-000060060000}"/>
    <cellStyle name="A_Normal_Valuation list_New_Valuation list_DV_New_Valuation list_sports_New_Valuation list_added_New_Valuation list_added" xfId="1645" xr:uid="{00000000-0005-0000-0000-000061060000}"/>
    <cellStyle name="A_Normal_Valuation list_New_Valuation list_New_Valuation list" xfId="1646" xr:uid="{00000000-0005-0000-0000-000062060000}"/>
    <cellStyle name="A_Normal_Valuation list_New_Valuation list_New_Valuation list_added" xfId="1647" xr:uid="{00000000-0005-0000-0000-000063060000}"/>
    <cellStyle name="A_Normal_Valuation list_New_Valuation list_New_Valuation list_added_New_Valuation list_added" xfId="1648" xr:uid="{00000000-0005-0000-0000-000064060000}"/>
    <cellStyle name="A_Normal_Valuation list_New_Valuation list_New_Valuation list_added_New_Valuation list_added_New_Valuation list_added" xfId="1649" xr:uid="{00000000-0005-0000-0000-000065060000}"/>
    <cellStyle name="A_Normal_Valuation list_New_Valuation list_New_Valuation list_DV" xfId="1650" xr:uid="{00000000-0005-0000-0000-000066060000}"/>
    <cellStyle name="A_Normal_Valuation list_New_Valuation list_New_Valuation list_DV_New_Valuation list_added" xfId="1651" xr:uid="{00000000-0005-0000-0000-000067060000}"/>
    <cellStyle name="A_Normal_Valuation list_New_Valuation list_New_Valuation list_DV_New_Valuation list_added_New_Valuation list_added" xfId="1652" xr:uid="{00000000-0005-0000-0000-000068060000}"/>
    <cellStyle name="A_Normal_Valuation list_New_Valuation list_New_Valuation list_DV_New_Valuation list_DV" xfId="1653" xr:uid="{00000000-0005-0000-0000-000069060000}"/>
    <cellStyle name="A_Normal_Valuation list_New_Valuation list_New_Valuation list_DV_New_Valuation list_DV_New_Valuation list_added" xfId="1654" xr:uid="{00000000-0005-0000-0000-00006A060000}"/>
    <cellStyle name="A_Normal_Valuation list_New_Valuation list_New_Valuation list_DV_New_Valuation list_DV_New_Valuation list_added_New_Valuation list_added" xfId="1655" xr:uid="{00000000-0005-0000-0000-00006B060000}"/>
    <cellStyle name="A_Normal_Valuation list_New_Valuation list_New_Valuation list_DV_New_Valuation list_DV_New_Valuation list_added_New_Valuation list_added_New_Valuation list_added" xfId="1656" xr:uid="{00000000-0005-0000-0000-00006C060000}"/>
    <cellStyle name="A_Normal_Valuation list_New_Valuation list_New_Valuation list_DV_New_Valuation list_DV_New_Valuation list_DV" xfId="1657" xr:uid="{00000000-0005-0000-0000-00006D060000}"/>
    <cellStyle name="A_Normal_Valuation list_New_Valuation list_New_Valuation list_DV_New_Valuation list_DV_New_Valuation list_DV_New_Valuation list_added" xfId="1658" xr:uid="{00000000-0005-0000-0000-00006E060000}"/>
    <cellStyle name="A_Normal_Valuation list_New_Valuation list_New_Valuation list_DV_New_Valuation list_DV_New_Valuation list_DV_New_Valuation list_added_New_Valuation list_added" xfId="1659" xr:uid="{00000000-0005-0000-0000-00006F060000}"/>
    <cellStyle name="A_Normal_Valuation list_New_Valuation list_New_Valuation list_DV_New_Valuation list_DV_New_Valuation list_sports" xfId="1660" xr:uid="{00000000-0005-0000-0000-000070060000}"/>
    <cellStyle name="A_Normal_Valuation list_New_Valuation list_New_Valuation list_DV_New_Valuation list_DV_New_Valuation list_sports_New_Valuation list_added" xfId="1661" xr:uid="{00000000-0005-0000-0000-000071060000}"/>
    <cellStyle name="A_Normal_Valuation list_New_Valuation list_New_Valuation list_DV_New_Valuation list_DV_New_Valuation list_sports_New_Valuation list_added_New_Valuation list_added" xfId="1662" xr:uid="{00000000-0005-0000-0000-000072060000}"/>
    <cellStyle name="A_Normal_Valuation list_New_Valuation list_New_Valuation list_New_Valuation list" xfId="1663" xr:uid="{00000000-0005-0000-0000-000073060000}"/>
    <cellStyle name="A_Normal_Valuation list_New_Valuation list_New_Valuation list_New_Valuation list_added" xfId="1664" xr:uid="{00000000-0005-0000-0000-000074060000}"/>
    <cellStyle name="A_Normal_Valuation list_New_Valuation list_New_Valuation list_New_Valuation list_added_New_Valuation list_added" xfId="1665" xr:uid="{00000000-0005-0000-0000-000075060000}"/>
    <cellStyle name="A_Normal_Valuation list_New_Valuation list_New_Valuation list_New_Valuation list_DV" xfId="1666" xr:uid="{00000000-0005-0000-0000-000076060000}"/>
    <cellStyle name="A_Normal_Valuation list_New_Valuation list_New_Valuation list_New_Valuation list_DV_New_Valuation list_added" xfId="1667" xr:uid="{00000000-0005-0000-0000-000077060000}"/>
    <cellStyle name="A_Normal_Valuation list_New_Valuation list_New_Valuation list_New_Valuation list_DV_New_Valuation list_added_New_Valuation list_added" xfId="1668" xr:uid="{00000000-0005-0000-0000-000078060000}"/>
    <cellStyle name="A_Normal_Valuation list_New_Valuation list_New_Valuation list_New_Valuation list_DV_New_Valuation list_added_New_Valuation list_added_New_Valuation list_added" xfId="1669" xr:uid="{00000000-0005-0000-0000-000079060000}"/>
    <cellStyle name="A_Normal_Valuation list_New_Valuation list_New_Valuation list_New_Valuation list_DV_New_Valuation list_DV" xfId="1670" xr:uid="{00000000-0005-0000-0000-00007A060000}"/>
    <cellStyle name="A_Normal_Valuation list_New_Valuation list_New_Valuation list_New_Valuation list_DV_New_Valuation list_DV_New_Valuation list_added" xfId="1671" xr:uid="{00000000-0005-0000-0000-00007B060000}"/>
    <cellStyle name="A_Normal_Valuation list_New_Valuation list_New_Valuation list_New_Valuation list_DV_New_Valuation list_DV_New_Valuation list_added_New_Valuation list_added" xfId="1672" xr:uid="{00000000-0005-0000-0000-00007C060000}"/>
    <cellStyle name="A_Normal_Valuation list_New_Valuation list_New_Valuation list_New_Valuation list_DV_New_Valuation list_sports" xfId="1673" xr:uid="{00000000-0005-0000-0000-00007D060000}"/>
    <cellStyle name="A_Normal_Valuation list_New_Valuation list_New_Valuation list_New_Valuation list_DV_New_Valuation list_sports_New_Valuation list_added" xfId="1674" xr:uid="{00000000-0005-0000-0000-00007E060000}"/>
    <cellStyle name="A_Normal_Valuation list_New_Valuation list_New_Valuation list_New_Valuation list_DV_New_Valuation list_sports_New_Valuation list_added_New_Valuation list_added" xfId="1675" xr:uid="{00000000-0005-0000-0000-00007F060000}"/>
    <cellStyle name="A_Normal_Valuation list_New_Valuation list_New_Valuation list_New_Valuation list_New_Valuation list" xfId="1676" xr:uid="{00000000-0005-0000-0000-000080060000}"/>
    <cellStyle name="A_Normal_Valuation list_New_Valuation list_New_Valuation list_New_Valuation list_New_Valuation list_added" xfId="1677" xr:uid="{00000000-0005-0000-0000-000081060000}"/>
    <cellStyle name="A_Normal_Valuation list_New_Valuation list_New_Valuation list_New_Valuation list_New_Valuation list_added_New_Valuation list_added" xfId="1678" xr:uid="{00000000-0005-0000-0000-000082060000}"/>
    <cellStyle name="A_Normal_Valuation list_New_Valuation list_New_Valuation list_New_Valuation list_New_Valuation list_added_New_Valuation list_added_New_Valuation list_added" xfId="1679" xr:uid="{00000000-0005-0000-0000-000083060000}"/>
    <cellStyle name="A_Normal_Valuation list_New_Valuation list_New_Valuation list_New_Valuation list_New_Valuation list_DV" xfId="1680" xr:uid="{00000000-0005-0000-0000-000084060000}"/>
    <cellStyle name="A_Normal_Valuation list_New_Valuation list_New_Valuation list_New_Valuation list_New_Valuation list_DV_New_Valuation list_added" xfId="1681" xr:uid="{00000000-0005-0000-0000-000085060000}"/>
    <cellStyle name="A_Normal_Valuation list_New_Valuation list_New_Valuation list_New_Valuation list_New_Valuation list_DV_New_Valuation list_added_New_Valuation list_added" xfId="1682" xr:uid="{00000000-0005-0000-0000-000086060000}"/>
    <cellStyle name="A_Normal_Valuation list_New_Valuation list_New_Valuation list_New_Valuation list_New_Valuation list_DV_New_Valuation list_DV" xfId="1683" xr:uid="{00000000-0005-0000-0000-000087060000}"/>
    <cellStyle name="A_Normal_Valuation list_New_Valuation list_New_Valuation list_New_Valuation list_New_Valuation list_DV_New_Valuation list_DV_New_Valuation list_added" xfId="1684" xr:uid="{00000000-0005-0000-0000-000088060000}"/>
    <cellStyle name="A_Normal_Valuation list_New_Valuation list_New_Valuation list_New_Valuation list_New_Valuation list_DV_New_Valuation list_DV_New_Valuation list_added_New_Valuation list_added" xfId="1685" xr:uid="{00000000-0005-0000-0000-000089060000}"/>
    <cellStyle name="A_Normal_Valuation list_New_Valuation list_New_Valuation list_New_Valuation list_New_Valuation list_DV_New_Valuation list_DV_New_Valuation list_added_New_Valuation list_added_New_Valuation list_added" xfId="1686" xr:uid="{00000000-0005-0000-0000-00008A060000}"/>
    <cellStyle name="A_Normal_Valuation list_New_Valuation list_New_Valuation list_New_Valuation list_New_Valuation list_DV_New_Valuation list_DV_New_Valuation list_DV" xfId="1687" xr:uid="{00000000-0005-0000-0000-00008B060000}"/>
    <cellStyle name="A_Normal_Valuation list_New_Valuation list_New_Valuation list_New_Valuation list_New_Valuation list_DV_New_Valuation list_DV_New_Valuation list_DV_New_Valuation list_added" xfId="1688" xr:uid="{00000000-0005-0000-0000-00008C060000}"/>
    <cellStyle name="A_Normal_Valuation list_New_Valuation list_New_Valuation list_New_Valuation list_New_Valuation list_DV_New_Valuation list_DV_New_Valuation list_DV_New_Valuation list_added_New_Valuation list_added" xfId="1689" xr:uid="{00000000-0005-0000-0000-00008D060000}"/>
    <cellStyle name="A_Normal_Valuation list_New_Valuation list_New_Valuation list_New_Valuation list_New_Valuation list_DV_New_Valuation list_DV_New_Valuation list_sports" xfId="1690" xr:uid="{00000000-0005-0000-0000-00008E060000}"/>
    <cellStyle name="A_Normal_Valuation list_New_Valuation list_New_Valuation list_New_Valuation list_New_Valuation list_DV_New_Valuation list_DV_New_Valuation list_sports_New_Valuation list_added" xfId="1691" xr:uid="{00000000-0005-0000-0000-00008F060000}"/>
    <cellStyle name="A_Normal_Valuation list_New_Valuation list_New_Valuation list_New_Valuation list_New_Valuation list_DV_New_Valuation list_DV_New_Valuation list_sports_New_Valuation list_added_New_Valuation list_added" xfId="1692" xr:uid="{00000000-0005-0000-0000-000090060000}"/>
    <cellStyle name="A_Normal_Valuation list_New_Valuation list_New_Valuation list_New_Valuation list_New_Valuation list_New_Valuation list_added" xfId="1693" xr:uid="{00000000-0005-0000-0000-000091060000}"/>
    <cellStyle name="A_Normal_Valuation list_New_Valuation list_New_Valuation list_New_Valuation list_New_Valuation list_New_Valuation list_added_New_Valuation list_added" xfId="1694" xr:uid="{00000000-0005-0000-0000-000092060000}"/>
    <cellStyle name="A_Normal_Valuation list_New_Valuation list_New_Valuation list_New_Valuation list_New_Valuation list_New_Valuation list_DV" xfId="1695" xr:uid="{00000000-0005-0000-0000-000093060000}"/>
    <cellStyle name="A_Normal_Valuation list_New_Valuation list_New_Valuation list_New_Valuation list_New_Valuation list_New_Valuation list_DV_New_Valuation list_added" xfId="1696" xr:uid="{00000000-0005-0000-0000-000094060000}"/>
    <cellStyle name="A_Normal_Valuation list_New_Valuation list_New_Valuation list_New_Valuation list_New_Valuation list_New_Valuation list_DV_New_Valuation list_added_New_Valuation list_added" xfId="1697" xr:uid="{00000000-0005-0000-0000-000095060000}"/>
    <cellStyle name="A_Normal_Valuation list_New_Valuation list_New_Valuation list_New_Valuation list_New_Valuation list_New_Valuation list_DV_New_Valuation list_added_New_Valuation list_added_New_Valuation list_added" xfId="1698" xr:uid="{00000000-0005-0000-0000-000096060000}"/>
    <cellStyle name="A_Normal_Valuation list_New_Valuation list_New_Valuation list_New_Valuation list_New_Valuation list_New_Valuation list_DV_New_Valuation list_DV" xfId="1699" xr:uid="{00000000-0005-0000-0000-000097060000}"/>
    <cellStyle name="A_Normal_Valuation list_New_Valuation list_New_Valuation list_New_Valuation list_New_Valuation list_New_Valuation list_DV_New_Valuation list_DV_New_Valuation list_added" xfId="1700" xr:uid="{00000000-0005-0000-0000-000098060000}"/>
    <cellStyle name="A_Normal_Valuation list_New_Valuation list_New_Valuation list_New_Valuation list_New_Valuation list_New_Valuation list_DV_New_Valuation list_DV_New_Valuation list_added_New_Valuation list_added" xfId="1701" xr:uid="{00000000-0005-0000-0000-000099060000}"/>
    <cellStyle name="A_Normal_Valuation list_New_Valuation list_New_Valuation list_New_Valuation list_New_Valuation list_New_Valuation list_DV_New_Valuation list_sports" xfId="1702" xr:uid="{00000000-0005-0000-0000-00009A060000}"/>
    <cellStyle name="A_Normal_Valuation list_New_Valuation list_New_Valuation list_New_Valuation list_New_Valuation list_New_Valuation list_DV_New_Valuation list_sports_New_Valuation list_added" xfId="1703" xr:uid="{00000000-0005-0000-0000-00009B060000}"/>
    <cellStyle name="A_Normal_Valuation list_New_Valuation list_New_Valuation list_New_Valuation list_New_Valuation list_New_Valuation list_DV_New_Valuation list_sports_New_Valuation list_added_New_Valuation list_added" xfId="1704" xr:uid="{00000000-0005-0000-0000-00009C060000}"/>
    <cellStyle name="A_Normal_Valuation list_New_Valuation list_New_Valuation list_New_Valuation list_New_Valuation list_sports" xfId="1705" xr:uid="{00000000-0005-0000-0000-00009D060000}"/>
    <cellStyle name="A_Normal_Valuation list_New_Valuation list_New_Valuation list_New_Valuation list_New_Valuation list_sports_New_Valuation list_added" xfId="1706" xr:uid="{00000000-0005-0000-0000-00009E060000}"/>
    <cellStyle name="A_Normal_Valuation list_New_Valuation list_New_Valuation list_New_Valuation list_New_Valuation list_sports_New_Valuation list_added_New_Valuation list_added" xfId="1707" xr:uid="{00000000-0005-0000-0000-00009F060000}"/>
    <cellStyle name="A_Normal_Valuation list_New_Valuation list_New_Valuation list_sports" xfId="1708" xr:uid="{00000000-0005-0000-0000-0000A0060000}"/>
    <cellStyle name="A_Normal_Valuation list_New_Valuation list_New_Valuation list_sports_New_Valuation list_added" xfId="1709" xr:uid="{00000000-0005-0000-0000-0000A1060000}"/>
    <cellStyle name="A_Normal_Valuation list_New_Valuation list_New_Valuation list_sports_New_Valuation list_added_New_Valuation list_added" xfId="1710" xr:uid="{00000000-0005-0000-0000-0000A2060000}"/>
    <cellStyle name="A_Rate_Data" xfId="1711" xr:uid="{00000000-0005-0000-0000-0000A3060000}"/>
    <cellStyle name="A_Rate_Data Historical" xfId="1712" xr:uid="{00000000-0005-0000-0000-0000A4060000}"/>
    <cellStyle name="A_Rate_Title" xfId="1713" xr:uid="{00000000-0005-0000-0000-0000A5060000}"/>
    <cellStyle name="A_Simple Title" xfId="1714" xr:uid="{00000000-0005-0000-0000-0000A6060000}"/>
    <cellStyle name="A_Sum" xfId="1715" xr:uid="{00000000-0005-0000-0000-0000A7060000}"/>
    <cellStyle name="A_SUM_Row Major" xfId="1716" xr:uid="{00000000-0005-0000-0000-0000A8060000}"/>
    <cellStyle name="A_SUM_Row Minor" xfId="1717" xr:uid="{00000000-0005-0000-0000-0000A9060000}"/>
    <cellStyle name="A_Title" xfId="1718" xr:uid="{00000000-0005-0000-0000-0000AA060000}"/>
    <cellStyle name="A_YearHeadings" xfId="1719" xr:uid="{00000000-0005-0000-0000-0000AB060000}"/>
    <cellStyle name="Accent1" xfId="1720" xr:uid="{00000000-0005-0000-0000-0000AC060000}"/>
    <cellStyle name="Accent1 2" xfId="1721" xr:uid="{00000000-0005-0000-0000-0000AD060000}"/>
    <cellStyle name="Accent1 3" xfId="1722" xr:uid="{00000000-0005-0000-0000-0000AE060000}"/>
    <cellStyle name="Accent1_01.米国（販売実績+予想）" xfId="1723" xr:uid="{00000000-0005-0000-0000-0000AF060000}"/>
    <cellStyle name="Accent2" xfId="1724" xr:uid="{00000000-0005-0000-0000-0000B0060000}"/>
    <cellStyle name="Accent2 2" xfId="1725" xr:uid="{00000000-0005-0000-0000-0000B1060000}"/>
    <cellStyle name="Accent2 3" xfId="1726" xr:uid="{00000000-0005-0000-0000-0000B2060000}"/>
    <cellStyle name="Accent2_01.米国（販売実績+予想）" xfId="1727" xr:uid="{00000000-0005-0000-0000-0000B3060000}"/>
    <cellStyle name="Accent3" xfId="1728" xr:uid="{00000000-0005-0000-0000-0000B4060000}"/>
    <cellStyle name="Accent3 2" xfId="1729" xr:uid="{00000000-0005-0000-0000-0000B5060000}"/>
    <cellStyle name="Accent3 3" xfId="1730" xr:uid="{00000000-0005-0000-0000-0000B6060000}"/>
    <cellStyle name="Accent3_01.米国（販売実績+予想）" xfId="1731" xr:uid="{00000000-0005-0000-0000-0000B7060000}"/>
    <cellStyle name="Accent4" xfId="1732" xr:uid="{00000000-0005-0000-0000-0000B8060000}"/>
    <cellStyle name="Accent4 2" xfId="1733" xr:uid="{00000000-0005-0000-0000-0000B9060000}"/>
    <cellStyle name="Accent4 3" xfId="1734" xr:uid="{00000000-0005-0000-0000-0000BA060000}"/>
    <cellStyle name="Accent4_01.米国（販売実績+予想）" xfId="1735" xr:uid="{00000000-0005-0000-0000-0000BB060000}"/>
    <cellStyle name="Accent5" xfId="1736" xr:uid="{00000000-0005-0000-0000-0000BC060000}"/>
    <cellStyle name="Accent5 2" xfId="1737" xr:uid="{00000000-0005-0000-0000-0000BD060000}"/>
    <cellStyle name="Accent5 3" xfId="1738" xr:uid="{00000000-0005-0000-0000-0000BE060000}"/>
    <cellStyle name="Accent6" xfId="1739" xr:uid="{00000000-0005-0000-0000-0000BF060000}"/>
    <cellStyle name="Accent6 2" xfId="1740" xr:uid="{00000000-0005-0000-0000-0000C0060000}"/>
    <cellStyle name="Accent6 3" xfId="1741" xr:uid="{00000000-0005-0000-0000-0000C1060000}"/>
    <cellStyle name="Accent6_01.米国（販売実績+予想）" xfId="1742" xr:uid="{00000000-0005-0000-0000-0000C2060000}"/>
    <cellStyle name="Acctg" xfId="1743" xr:uid="{00000000-0005-0000-0000-0000C3060000}"/>
    <cellStyle name="Actual data" xfId="1744" xr:uid="{00000000-0005-0000-0000-0000C4060000}"/>
    <cellStyle name="Actual data 2" xfId="1745" xr:uid="{00000000-0005-0000-0000-0000C5060000}"/>
    <cellStyle name="Actual year" xfId="1746" xr:uid="{00000000-0005-0000-0000-0000C6060000}"/>
    <cellStyle name="Actual year 2" xfId="1747" xr:uid="{00000000-0005-0000-0000-0000C7060000}"/>
    <cellStyle name="Actuals Cells" xfId="1748" xr:uid="{00000000-0005-0000-0000-0000C8060000}"/>
    <cellStyle name="Actuals Cells 2" xfId="1749" xr:uid="{00000000-0005-0000-0000-0000C9060000}"/>
    <cellStyle name="Actuals Cells 3" xfId="1750" xr:uid="{00000000-0005-0000-0000-0000CA060000}"/>
    <cellStyle name="Actuals Cells 4" xfId="1751" xr:uid="{00000000-0005-0000-0000-0000CB060000}"/>
    <cellStyle name="Actuals Cells 5" xfId="1752" xr:uid="{00000000-0005-0000-0000-0000CC060000}"/>
    <cellStyle name="Actuals Cells 6" xfId="1753" xr:uid="{00000000-0005-0000-0000-0000CD060000}"/>
    <cellStyle name="Actuals Cells_New_Valuation list" xfId="1754" xr:uid="{00000000-0005-0000-0000-0000CE060000}"/>
    <cellStyle name="AFE" xfId="1755" xr:uid="{00000000-0005-0000-0000-0000CF060000}"/>
    <cellStyle name="AFE 2" xfId="1756" xr:uid="{00000000-0005-0000-0000-0000D0060000}"/>
    <cellStyle name="AFE 3" xfId="1757" xr:uid="{00000000-0005-0000-0000-0000D1060000}"/>
    <cellStyle name="AFE 4" xfId="1758" xr:uid="{00000000-0005-0000-0000-0000D2060000}"/>
    <cellStyle name="AFE 5" xfId="1759" xr:uid="{00000000-0005-0000-0000-0000D3060000}"/>
    <cellStyle name="AFE 6" xfId="1760" xr:uid="{00000000-0005-0000-0000-0000D4060000}"/>
    <cellStyle name="AFE_New_Valuation list" xfId="1761" xr:uid="{00000000-0005-0000-0000-0000D5060000}"/>
    <cellStyle name="args.style" xfId="1762" xr:uid="{00000000-0005-0000-0000-0000D6060000}"/>
    <cellStyle name="args.style 2" xfId="1763" xr:uid="{00000000-0005-0000-0000-0000D7060000}"/>
    <cellStyle name="Arial 10" xfId="1764" xr:uid="{00000000-0005-0000-0000-0000D8060000}"/>
    <cellStyle name="Arial 12" xfId="1765" xr:uid="{00000000-0005-0000-0000-0000D9060000}"/>
    <cellStyle name="ÄÞ¸¶ [0]_´Ü°èº° ±¸Ãà¾È" xfId="1766" xr:uid="{00000000-0005-0000-0000-0000DA060000}"/>
    <cellStyle name="ÄÞ¸¶_´Ü°èº° ±¸Ãà¾È" xfId="1767" xr:uid="{00000000-0005-0000-0000-0000DB060000}"/>
    <cellStyle name="B Table" xfId="1768" xr:uid="{00000000-0005-0000-0000-0000DC060000}"/>
    <cellStyle name="Bad" xfId="1769" xr:uid="{00000000-0005-0000-0000-0000DD060000}"/>
    <cellStyle name="Bad 2" xfId="1770" xr:uid="{00000000-0005-0000-0000-0000DE060000}"/>
    <cellStyle name="Bad 3" xfId="1771" xr:uid="{00000000-0005-0000-0000-0000DF060000}"/>
    <cellStyle name="Bad_01.米国（販売実績+予想）" xfId="1772" xr:uid="{00000000-0005-0000-0000-0000E0060000}"/>
    <cellStyle name="Band 2" xfId="1773" xr:uid="{00000000-0005-0000-0000-0000E1060000}"/>
    <cellStyle name="Blank" xfId="1774" xr:uid="{00000000-0005-0000-0000-0000E2060000}"/>
    <cellStyle name="Blue" xfId="1775" xr:uid="{00000000-0005-0000-0000-0000E3060000}"/>
    <cellStyle name="Body_InputCellText" xfId="1776" xr:uid="{00000000-0005-0000-0000-0000E4060000}"/>
    <cellStyle name="Bold/Border" xfId="1777" xr:uid="{00000000-0005-0000-0000-0000E5060000}"/>
    <cellStyle name="Box" xfId="1778" xr:uid="{00000000-0005-0000-0000-0000E6060000}"/>
    <cellStyle name="British Pound" xfId="1779" xr:uid="{00000000-0005-0000-0000-0000E7060000}"/>
    <cellStyle name="Bullet" xfId="1780" xr:uid="{00000000-0005-0000-0000-0000E8060000}"/>
    <cellStyle name="Bullet 2" xfId="1781" xr:uid="{00000000-0005-0000-0000-0000E9060000}"/>
    <cellStyle name="Bullet 3" xfId="1782" xr:uid="{00000000-0005-0000-0000-0000EA060000}"/>
    <cellStyle name="Bullet 4" xfId="1783" xr:uid="{00000000-0005-0000-0000-0000EB060000}"/>
    <cellStyle name="Bullet 5" xfId="1784" xr:uid="{00000000-0005-0000-0000-0000EC060000}"/>
    <cellStyle name="Bullet 6" xfId="1785" xr:uid="{00000000-0005-0000-0000-0000ED060000}"/>
    <cellStyle name="c" xfId="1786" xr:uid="{00000000-0005-0000-0000-0000EE060000}"/>
    <cellStyle name="c 2" xfId="1787" xr:uid="{00000000-0005-0000-0000-0000EF060000}"/>
    <cellStyle name="c 3" xfId="1788" xr:uid="{00000000-0005-0000-0000-0000F0060000}"/>
    <cellStyle name="c 4" xfId="1789" xr:uid="{00000000-0005-0000-0000-0000F1060000}"/>
    <cellStyle name="c 5" xfId="1790" xr:uid="{00000000-0005-0000-0000-0000F2060000}"/>
    <cellStyle name="c 6" xfId="1791" xr:uid="{00000000-0005-0000-0000-0000F3060000}"/>
    <cellStyle name="Ç¥ÁØ_´Ü°èº° ±¸Ãà¾È" xfId="1792" xr:uid="{00000000-0005-0000-0000-0000F4060000}"/>
    <cellStyle name="C05_Style E Text" xfId="1793" xr:uid="{00000000-0005-0000-0000-0000F5060000}"/>
    <cellStyle name="Calc Cells" xfId="1794" xr:uid="{00000000-0005-0000-0000-0000F6060000}"/>
    <cellStyle name="Calc Cells 2" xfId="1795" xr:uid="{00000000-0005-0000-0000-0000F7060000}"/>
    <cellStyle name="Calc Cells 3" xfId="1796" xr:uid="{00000000-0005-0000-0000-0000F8060000}"/>
    <cellStyle name="Calc Cells 4" xfId="1797" xr:uid="{00000000-0005-0000-0000-0000F9060000}"/>
    <cellStyle name="Calc Cells 5" xfId="1798" xr:uid="{00000000-0005-0000-0000-0000FA060000}"/>
    <cellStyle name="Calc Cells 6" xfId="1799" xr:uid="{00000000-0005-0000-0000-0000FB060000}"/>
    <cellStyle name="Calc Currency (0)" xfId="1800" xr:uid="{00000000-0005-0000-0000-0000FC060000}"/>
    <cellStyle name="Calc Units (2)" xfId="1801" xr:uid="{00000000-0005-0000-0000-0000FD060000}"/>
    <cellStyle name="Calc Units (2) 2" xfId="1802" xr:uid="{00000000-0005-0000-0000-0000FE060000}"/>
    <cellStyle name="Calc Units (2) 3" xfId="1803" xr:uid="{00000000-0005-0000-0000-0000FF060000}"/>
    <cellStyle name="Calc Units (2) 4" xfId="1804" xr:uid="{00000000-0005-0000-0000-000000070000}"/>
    <cellStyle name="Calc Units (2) 5" xfId="1805" xr:uid="{00000000-0005-0000-0000-000001070000}"/>
    <cellStyle name="Calc Units (2) 6" xfId="1806" xr:uid="{00000000-0005-0000-0000-000002070000}"/>
    <cellStyle name="Calc Units (2) 7" xfId="1807" xr:uid="{00000000-0005-0000-0000-000003070000}"/>
    <cellStyle name="Calc Units (2) 8" xfId="1808" xr:uid="{00000000-0005-0000-0000-000004070000}"/>
    <cellStyle name="Calc Units (2)_New_Valuation list" xfId="1809" xr:uid="{00000000-0005-0000-0000-000005070000}"/>
    <cellStyle name="Calculation" xfId="1810" xr:uid="{00000000-0005-0000-0000-000006070000}"/>
    <cellStyle name="Calculation 2" xfId="1811" xr:uid="{00000000-0005-0000-0000-000007070000}"/>
    <cellStyle name="Calculation 3" xfId="1812" xr:uid="{00000000-0005-0000-0000-000008070000}"/>
    <cellStyle name="Calculation_01.米国（販売実績+予想）" xfId="1813" xr:uid="{00000000-0005-0000-0000-000009070000}"/>
    <cellStyle name="category" xfId="1814" xr:uid="{00000000-0005-0000-0000-00000A070000}"/>
    <cellStyle name="CENTER HEAD" xfId="1815" xr:uid="{00000000-0005-0000-0000-00000B070000}"/>
    <cellStyle name="CENTER HEAD 2" xfId="1816" xr:uid="{00000000-0005-0000-0000-00000C070000}"/>
    <cellStyle name="CENTER HEAD 8" xfId="1817" xr:uid="{00000000-0005-0000-0000-00000D070000}"/>
    <cellStyle name="CENTER HEAD 8 2" xfId="1818" xr:uid="{00000000-0005-0000-0000-00000E070000}"/>
    <cellStyle name="CENTER HEAD 9" xfId="1819" xr:uid="{00000000-0005-0000-0000-00000F070000}"/>
    <cellStyle name="CENTER HEAD 9 2" xfId="1820" xr:uid="{00000000-0005-0000-0000-000010070000}"/>
    <cellStyle name="CENTER LABEL" xfId="1821" xr:uid="{00000000-0005-0000-0000-000011070000}"/>
    <cellStyle name="CENTER LABEL 2" xfId="1822" xr:uid="{00000000-0005-0000-0000-000012070000}"/>
    <cellStyle name="Cents" xfId="1823" xr:uid="{00000000-0005-0000-0000-000013070000}"/>
    <cellStyle name="Changeable" xfId="1824" xr:uid="{00000000-0005-0000-0000-000014070000}"/>
    <cellStyle name="Check Cell" xfId="1825" xr:uid="{00000000-0005-0000-0000-000015070000}"/>
    <cellStyle name="Check Cell 10" xfId="2887" xr:uid="{00000000-0005-0000-0000-000016070000}"/>
    <cellStyle name="Check Cell 11" xfId="2890" xr:uid="{00000000-0005-0000-0000-000017070000}"/>
    <cellStyle name="Check Cell 12" xfId="2900" xr:uid="{00000000-0005-0000-0000-000018070000}"/>
    <cellStyle name="Check Cell 13" xfId="2894" xr:uid="{00000000-0005-0000-0000-000019070000}"/>
    <cellStyle name="Check Cell 14" xfId="2891" xr:uid="{00000000-0005-0000-0000-00001A070000}"/>
    <cellStyle name="Check Cell 2" xfId="1826" xr:uid="{00000000-0005-0000-0000-00001B070000}"/>
    <cellStyle name="Check Cell 2 10" xfId="2901" xr:uid="{00000000-0005-0000-0000-00001C070000}"/>
    <cellStyle name="Check Cell 2 11" xfId="2895" xr:uid="{00000000-0005-0000-0000-00001D070000}"/>
    <cellStyle name="Check Cell 2 12" xfId="2892" xr:uid="{00000000-0005-0000-0000-00001E070000}"/>
    <cellStyle name="Check Cell 2 2" xfId="1827" xr:uid="{00000000-0005-0000-0000-00001F070000}"/>
    <cellStyle name="Check Cell 2 3" xfId="1828" xr:uid="{00000000-0005-0000-0000-000020070000}"/>
    <cellStyle name="Check Cell 2 4" xfId="1829" xr:uid="{00000000-0005-0000-0000-000021070000}"/>
    <cellStyle name="Check Cell 2 5" xfId="1830" xr:uid="{00000000-0005-0000-0000-000022070000}"/>
    <cellStyle name="Check Cell 2 6" xfId="2898" xr:uid="{00000000-0005-0000-0000-000023070000}"/>
    <cellStyle name="Check Cell 2 7" xfId="2883" xr:uid="{00000000-0005-0000-0000-000024070000}"/>
    <cellStyle name="Check Cell 2 8" xfId="2886" xr:uid="{00000000-0005-0000-0000-000025070000}"/>
    <cellStyle name="Check Cell 2 9" xfId="2889" xr:uid="{00000000-0005-0000-0000-000026070000}"/>
    <cellStyle name="Check Cell 3" xfId="1831" xr:uid="{00000000-0005-0000-0000-000027070000}"/>
    <cellStyle name="Check Cell 3 10" xfId="2902" xr:uid="{00000000-0005-0000-0000-000028070000}"/>
    <cellStyle name="Check Cell 3 11" xfId="2896" xr:uid="{00000000-0005-0000-0000-000029070000}"/>
    <cellStyle name="Check Cell 3 12" xfId="2893" xr:uid="{00000000-0005-0000-0000-00002A070000}"/>
    <cellStyle name="Check Cell 3 2" xfId="1832" xr:uid="{00000000-0005-0000-0000-00002B070000}"/>
    <cellStyle name="Check Cell 3 3" xfId="1833" xr:uid="{00000000-0005-0000-0000-00002C070000}"/>
    <cellStyle name="Check Cell 3 4" xfId="1834" xr:uid="{00000000-0005-0000-0000-00002D070000}"/>
    <cellStyle name="Check Cell 3 5" xfId="1835" xr:uid="{00000000-0005-0000-0000-00002E070000}"/>
    <cellStyle name="Check Cell 3 6" xfId="2899" xr:uid="{00000000-0005-0000-0000-00002F070000}"/>
    <cellStyle name="Check Cell 3 7" xfId="2882" xr:uid="{00000000-0005-0000-0000-000030070000}"/>
    <cellStyle name="Check Cell 3 8" xfId="2885" xr:uid="{00000000-0005-0000-0000-000031070000}"/>
    <cellStyle name="Check Cell 3 9" xfId="2888" xr:uid="{00000000-0005-0000-0000-000032070000}"/>
    <cellStyle name="Check Cell 4" xfId="1836" xr:uid="{00000000-0005-0000-0000-000033070000}"/>
    <cellStyle name="Check Cell 5" xfId="1837" xr:uid="{00000000-0005-0000-0000-000034070000}"/>
    <cellStyle name="Check Cell 6" xfId="1838" xr:uid="{00000000-0005-0000-0000-000035070000}"/>
    <cellStyle name="Check Cell 7" xfId="1839" xr:uid="{00000000-0005-0000-0000-000036070000}"/>
    <cellStyle name="Check Cell 8" xfId="2897" xr:uid="{00000000-0005-0000-0000-000037070000}"/>
    <cellStyle name="Check Cell 9" xfId="2884" xr:uid="{00000000-0005-0000-0000-000038070000}"/>
    <cellStyle name="ColHeading" xfId="1840" xr:uid="{00000000-0005-0000-0000-000039070000}"/>
    <cellStyle name="COLUMN HEAD" xfId="1841" xr:uid="{00000000-0005-0000-0000-00003A070000}"/>
    <cellStyle name="COLUMN HEAD 2" xfId="1842" xr:uid="{00000000-0005-0000-0000-00003B070000}"/>
    <cellStyle name="COLUMN HEAD 9" xfId="1843" xr:uid="{00000000-0005-0000-0000-00003C070000}"/>
    <cellStyle name="COLUMN HEAD 9 2" xfId="1844" xr:uid="{00000000-0005-0000-0000-00003D070000}"/>
    <cellStyle name="column1" xfId="1845" xr:uid="{00000000-0005-0000-0000-00003E070000}"/>
    <cellStyle name="column1 2" xfId="1846" xr:uid="{00000000-0005-0000-0000-00003F070000}"/>
    <cellStyle name="column1 3" xfId="1847" xr:uid="{00000000-0005-0000-0000-000040070000}"/>
    <cellStyle name="column1 4" xfId="1848" xr:uid="{00000000-0005-0000-0000-000041070000}"/>
    <cellStyle name="column1 5" xfId="1849" xr:uid="{00000000-0005-0000-0000-000042070000}"/>
    <cellStyle name="column1 6" xfId="1850" xr:uid="{00000000-0005-0000-0000-000043070000}"/>
    <cellStyle name="column1Big" xfId="1851" xr:uid="{00000000-0005-0000-0000-000044070000}"/>
    <cellStyle name="column1Big 2" xfId="1852" xr:uid="{00000000-0005-0000-0000-000045070000}"/>
    <cellStyle name="column1Date" xfId="1853" xr:uid="{00000000-0005-0000-0000-000046070000}"/>
    <cellStyle name="column1Date 2" xfId="1854" xr:uid="{00000000-0005-0000-0000-000047070000}"/>
    <cellStyle name="column1Date 3" xfId="1855" xr:uid="{00000000-0005-0000-0000-000048070000}"/>
    <cellStyle name="column1Date 4" xfId="1856" xr:uid="{00000000-0005-0000-0000-000049070000}"/>
    <cellStyle name="column1Date 5" xfId="1857" xr:uid="{00000000-0005-0000-0000-00004A070000}"/>
    <cellStyle name="column1Date 6" xfId="1858" xr:uid="{00000000-0005-0000-0000-00004B070000}"/>
    <cellStyle name="ColumnHeadings" xfId="1859" xr:uid="{00000000-0005-0000-0000-00004C070000}"/>
    <cellStyle name="ColumnHeadings2" xfId="1860" xr:uid="{00000000-0005-0000-0000-00004D070000}"/>
    <cellStyle name="Comma  - Style1" xfId="1861" xr:uid="{00000000-0005-0000-0000-00004E070000}"/>
    <cellStyle name="Comma  - Style2" xfId="1862" xr:uid="{00000000-0005-0000-0000-00004F070000}"/>
    <cellStyle name="Comma  - Style3" xfId="1863" xr:uid="{00000000-0005-0000-0000-000050070000}"/>
    <cellStyle name="Comma  - Style4" xfId="1864" xr:uid="{00000000-0005-0000-0000-000051070000}"/>
    <cellStyle name="Comma  - Style5" xfId="1865" xr:uid="{00000000-0005-0000-0000-000052070000}"/>
    <cellStyle name="Comma  - Style6" xfId="1866" xr:uid="{00000000-0005-0000-0000-000053070000}"/>
    <cellStyle name="Comma  - Style7" xfId="1867" xr:uid="{00000000-0005-0000-0000-000054070000}"/>
    <cellStyle name="Comma  - Style8" xfId="1868" xr:uid="{00000000-0005-0000-0000-000055070000}"/>
    <cellStyle name="Comma (0)" xfId="1869" xr:uid="{00000000-0005-0000-0000-000056070000}"/>
    <cellStyle name="Comma [0]_05dealer by state &amp; maker" xfId="1870" xr:uid="{00000000-0005-0000-0000-000057070000}"/>
    <cellStyle name="Comma [00]" xfId="1871" xr:uid="{00000000-0005-0000-0000-000058070000}"/>
    <cellStyle name="Comma [00] 2" xfId="1872" xr:uid="{00000000-0005-0000-0000-000059070000}"/>
    <cellStyle name="Comma [00] 3" xfId="1873" xr:uid="{00000000-0005-0000-0000-00005A070000}"/>
    <cellStyle name="Comma [00] 4" xfId="1874" xr:uid="{00000000-0005-0000-0000-00005B070000}"/>
    <cellStyle name="Comma [00] 5" xfId="1875" xr:uid="{00000000-0005-0000-0000-00005C070000}"/>
    <cellStyle name="Comma [00] 6" xfId="1876" xr:uid="{00000000-0005-0000-0000-00005D070000}"/>
    <cellStyle name="Comma [00] 7" xfId="1877" xr:uid="{00000000-0005-0000-0000-00005E070000}"/>
    <cellStyle name="Comma [00] 8" xfId="1878" xr:uid="{00000000-0005-0000-0000-00005F070000}"/>
    <cellStyle name="Comma [2]" xfId="1879" xr:uid="{00000000-0005-0000-0000-000060070000}"/>
    <cellStyle name="Comma 0" xfId="1880" xr:uid="{00000000-0005-0000-0000-000061070000}"/>
    <cellStyle name="Comma 0*" xfId="1881" xr:uid="{00000000-0005-0000-0000-000062070000}"/>
    <cellStyle name="Comma 0_data" xfId="1882" xr:uid="{00000000-0005-0000-0000-000063070000}"/>
    <cellStyle name="Comma 1" xfId="1883" xr:uid="{00000000-0005-0000-0000-000064070000}"/>
    <cellStyle name="Comma 2" xfId="1884" xr:uid="{00000000-0005-0000-0000-000065070000}"/>
    <cellStyle name="Comma 2 2" xfId="1885" xr:uid="{00000000-0005-0000-0000-000066070000}"/>
    <cellStyle name="Comma 2 3" xfId="1886" xr:uid="{00000000-0005-0000-0000-000067070000}"/>
    <cellStyle name="Comma 2 4" xfId="1887" xr:uid="{00000000-0005-0000-0000-000068070000}"/>
    <cellStyle name="Comma 2 5" xfId="1888" xr:uid="{00000000-0005-0000-0000-000069070000}"/>
    <cellStyle name="Comma 2 6" xfId="1889" xr:uid="{00000000-0005-0000-0000-00006A070000}"/>
    <cellStyle name="Comma 3" xfId="1890" xr:uid="{00000000-0005-0000-0000-00006B070000}"/>
    <cellStyle name="Comma 4" xfId="1891" xr:uid="{00000000-0005-0000-0000-00006C070000}"/>
    <cellStyle name="Comma 5" xfId="1892" xr:uid="{00000000-0005-0000-0000-00006D070000}"/>
    <cellStyle name="Comma 6" xfId="1893" xr:uid="{00000000-0005-0000-0000-00006E070000}"/>
    <cellStyle name="Comma 7" xfId="1894" xr:uid="{00000000-0005-0000-0000-00006F070000}"/>
    <cellStyle name="Comma(xxx)" xfId="1895" xr:uid="{00000000-0005-0000-0000-000070070000}"/>
    <cellStyle name="Comma[2]" xfId="1896" xr:uid="{00000000-0005-0000-0000-000071070000}"/>
    <cellStyle name="Comma[2] 2" xfId="1897" xr:uid="{00000000-0005-0000-0000-000072070000}"/>
    <cellStyle name="Comma_Capital Investment 2 half" xfId="1898" xr:uid="{00000000-0005-0000-0000-000073070000}"/>
    <cellStyle name="Comma0" xfId="1899" xr:uid="{00000000-0005-0000-0000-000074070000}"/>
    <cellStyle name="Comma0 2" xfId="1900" xr:uid="{00000000-0005-0000-0000-000075070000}"/>
    <cellStyle name="Comma0 3" xfId="1901" xr:uid="{00000000-0005-0000-0000-000076070000}"/>
    <cellStyle name="Comma0 4" xfId="1902" xr:uid="{00000000-0005-0000-0000-000077070000}"/>
    <cellStyle name="Comma0 5" xfId="1903" xr:uid="{00000000-0005-0000-0000-000078070000}"/>
    <cellStyle name="Comma0 6" xfId="1904" xr:uid="{00000000-0005-0000-0000-000079070000}"/>
    <cellStyle name="Comma0 7" xfId="1905" xr:uid="{00000000-0005-0000-0000-00007A070000}"/>
    <cellStyle name="Comma0 8" xfId="1906" xr:uid="{00000000-0005-0000-0000-00007B070000}"/>
    <cellStyle name="Comment" xfId="1907" xr:uid="{00000000-0005-0000-0000-00007C070000}"/>
    <cellStyle name="Comment 2" xfId="1908" xr:uid="{00000000-0005-0000-0000-00007D070000}"/>
    <cellStyle name="Company" xfId="1909" xr:uid="{00000000-0005-0000-0000-00007E070000}"/>
    <cellStyle name="Company name" xfId="1910" xr:uid="{00000000-0005-0000-0000-00007F070000}"/>
    <cellStyle name="CompanyName" xfId="1911" xr:uid="{00000000-0005-0000-0000-000080070000}"/>
    <cellStyle name="CompanyName 2" xfId="1912" xr:uid="{00000000-0005-0000-0000-000081070000}"/>
    <cellStyle name="CompanyName 3" xfId="1913" xr:uid="{00000000-0005-0000-0000-000082070000}"/>
    <cellStyle name="CompanyName 4" xfId="1914" xr:uid="{00000000-0005-0000-0000-000083070000}"/>
    <cellStyle name="CompanyName 5" xfId="1915" xr:uid="{00000000-0005-0000-0000-000084070000}"/>
    <cellStyle name="CompanyName 6" xfId="1916" xr:uid="{00000000-0005-0000-0000-000085070000}"/>
    <cellStyle name="CurRatio" xfId="1917" xr:uid="{00000000-0005-0000-0000-000086070000}"/>
    <cellStyle name="Currency $" xfId="1918" xr:uid="{00000000-0005-0000-0000-000087070000}"/>
    <cellStyle name="Currency $ 2" xfId="1919" xr:uid="{00000000-0005-0000-0000-000088070000}"/>
    <cellStyle name="Currency $ 3" xfId="1920" xr:uid="{00000000-0005-0000-0000-000089070000}"/>
    <cellStyle name="Currency $ 4" xfId="1921" xr:uid="{00000000-0005-0000-0000-00008A070000}"/>
    <cellStyle name="Currency $ 5" xfId="1922" xr:uid="{00000000-0005-0000-0000-00008B070000}"/>
    <cellStyle name="Currency $ 6" xfId="1923" xr:uid="{00000000-0005-0000-0000-00008C070000}"/>
    <cellStyle name="Currency (3)" xfId="1924" xr:uid="{00000000-0005-0000-0000-00008D070000}"/>
    <cellStyle name="Currency [00]" xfId="1925" xr:uid="{00000000-0005-0000-0000-00008E070000}"/>
    <cellStyle name="Currency [00] 2" xfId="1926" xr:uid="{00000000-0005-0000-0000-00008F070000}"/>
    <cellStyle name="Currency [00] 3" xfId="1927" xr:uid="{00000000-0005-0000-0000-000090070000}"/>
    <cellStyle name="Currency [00] 4" xfId="1928" xr:uid="{00000000-0005-0000-0000-000091070000}"/>
    <cellStyle name="Currency [00] 5" xfId="1929" xr:uid="{00000000-0005-0000-0000-000092070000}"/>
    <cellStyle name="Currency [00] 6" xfId="1930" xr:uid="{00000000-0005-0000-0000-000093070000}"/>
    <cellStyle name="Currency [00] 7" xfId="1931" xr:uid="{00000000-0005-0000-0000-000094070000}"/>
    <cellStyle name="Currency [00] 8" xfId="1932" xr:uid="{00000000-0005-0000-0000-000095070000}"/>
    <cellStyle name="Currency [2]" xfId="1933" xr:uid="{00000000-0005-0000-0000-000096070000}"/>
    <cellStyle name="Currency 0" xfId="1934" xr:uid="{00000000-0005-0000-0000-000097070000}"/>
    <cellStyle name="Currency 2" xfId="1935" xr:uid="{00000000-0005-0000-0000-000098070000}"/>
    <cellStyle name="Currency 2 2" xfId="1936" xr:uid="{00000000-0005-0000-0000-000099070000}"/>
    <cellStyle name="Currency 2 3" xfId="1937" xr:uid="{00000000-0005-0000-0000-00009A070000}"/>
    <cellStyle name="Currency 2 4" xfId="1938" xr:uid="{00000000-0005-0000-0000-00009B070000}"/>
    <cellStyle name="Currency 2 5" xfId="1939" xr:uid="{00000000-0005-0000-0000-00009C070000}"/>
    <cellStyle name="Currency 2 6" xfId="1940" xr:uid="{00000000-0005-0000-0000-00009D070000}"/>
    <cellStyle name="Currency 3" xfId="1941" xr:uid="{00000000-0005-0000-0000-00009E070000}"/>
    <cellStyle name="Currency 4" xfId="1942" xr:uid="{00000000-0005-0000-0000-00009F070000}"/>
    <cellStyle name="Currency 5" xfId="1943" xr:uid="{00000000-0005-0000-0000-0000A0070000}"/>
    <cellStyle name="Currency 6" xfId="1944" xr:uid="{00000000-0005-0000-0000-0000A1070000}"/>
    <cellStyle name="Currency[2]" xfId="1945" xr:uid="{00000000-0005-0000-0000-0000A2070000}"/>
    <cellStyle name="Currency[2] 2" xfId="1946" xr:uid="{00000000-0005-0000-0000-0000A3070000}"/>
    <cellStyle name="Currency[2] 3" xfId="1947" xr:uid="{00000000-0005-0000-0000-0000A4070000}"/>
    <cellStyle name="Currency[2] 4" xfId="1948" xr:uid="{00000000-0005-0000-0000-0000A5070000}"/>
    <cellStyle name="Currency[2] 5" xfId="1949" xr:uid="{00000000-0005-0000-0000-0000A6070000}"/>
    <cellStyle name="Currency[2] 6" xfId="1950" xr:uid="{00000000-0005-0000-0000-0000A7070000}"/>
    <cellStyle name="Currency[2] 7" xfId="1951" xr:uid="{00000000-0005-0000-0000-0000A8070000}"/>
    <cellStyle name="Currency[2] 8" xfId="1952" xr:uid="{00000000-0005-0000-0000-0000A9070000}"/>
    <cellStyle name="Currency0" xfId="1953" xr:uid="{00000000-0005-0000-0000-0000AA070000}"/>
    <cellStyle name="Currency0 2" xfId="1954" xr:uid="{00000000-0005-0000-0000-0000AB070000}"/>
    <cellStyle name="Currency0 3" xfId="1955" xr:uid="{00000000-0005-0000-0000-0000AC070000}"/>
    <cellStyle name="Currency0 4" xfId="1956" xr:uid="{00000000-0005-0000-0000-0000AD070000}"/>
    <cellStyle name="Currency0 5" xfId="1957" xr:uid="{00000000-0005-0000-0000-0000AE070000}"/>
    <cellStyle name="Currency0 6" xfId="1958" xr:uid="{00000000-0005-0000-0000-0000AF070000}"/>
    <cellStyle name="Currency0 7" xfId="1959" xr:uid="{00000000-0005-0000-0000-0000B0070000}"/>
    <cellStyle name="Currency0 8" xfId="1960" xr:uid="{00000000-0005-0000-0000-0000B1070000}"/>
    <cellStyle name="custom" xfId="1961" xr:uid="{00000000-0005-0000-0000-0000B2070000}"/>
    <cellStyle name="custom 2" xfId="1962" xr:uid="{00000000-0005-0000-0000-0000B3070000}"/>
    <cellStyle name="custom 3" xfId="1963" xr:uid="{00000000-0005-0000-0000-0000B4070000}"/>
    <cellStyle name="custom 4" xfId="1964" xr:uid="{00000000-0005-0000-0000-0000B5070000}"/>
    <cellStyle name="custom 5" xfId="1965" xr:uid="{00000000-0005-0000-0000-0000B6070000}"/>
    <cellStyle name="custom 6" xfId="1966" xr:uid="{00000000-0005-0000-0000-0000B7070000}"/>
    <cellStyle name="custom 7" xfId="1967" xr:uid="{00000000-0005-0000-0000-0000B8070000}"/>
    <cellStyle name="custom 8" xfId="1968" xr:uid="{00000000-0005-0000-0000-0000B9070000}"/>
    <cellStyle name="D Table" xfId="1969" xr:uid="{00000000-0005-0000-0000-0000BA070000}"/>
    <cellStyle name="Dash" xfId="1970" xr:uid="{00000000-0005-0000-0000-0000BB070000}"/>
    <cellStyle name="Dash 2" xfId="1971" xr:uid="{00000000-0005-0000-0000-0000BC070000}"/>
    <cellStyle name="Dash 3" xfId="1972" xr:uid="{00000000-0005-0000-0000-0000BD070000}"/>
    <cellStyle name="Dash 4" xfId="1973" xr:uid="{00000000-0005-0000-0000-0000BE070000}"/>
    <cellStyle name="Dash 5" xfId="1974" xr:uid="{00000000-0005-0000-0000-0000BF070000}"/>
    <cellStyle name="Dash 6" xfId="1975" xr:uid="{00000000-0005-0000-0000-0000C0070000}"/>
    <cellStyle name="data" xfId="1976" xr:uid="{00000000-0005-0000-0000-0000C1070000}"/>
    <cellStyle name="data source" xfId="1977" xr:uid="{00000000-0005-0000-0000-0000C2070000}"/>
    <cellStyle name="data top" xfId="1978" xr:uid="{00000000-0005-0000-0000-0000C3070000}"/>
    <cellStyle name="data top 2" xfId="1979" xr:uid="{00000000-0005-0000-0000-0000C4070000}"/>
    <cellStyle name="Date" xfId="1980" xr:uid="{00000000-0005-0000-0000-0000C5070000}"/>
    <cellStyle name="Date 2" xfId="1981" xr:uid="{00000000-0005-0000-0000-0000C6070000}"/>
    <cellStyle name="Date 3" xfId="1982" xr:uid="{00000000-0005-0000-0000-0000C7070000}"/>
    <cellStyle name="Date 4" xfId="1983" xr:uid="{00000000-0005-0000-0000-0000C8070000}"/>
    <cellStyle name="Date 5" xfId="1984" xr:uid="{00000000-0005-0000-0000-0000C9070000}"/>
    <cellStyle name="Date 6" xfId="1985" xr:uid="{00000000-0005-0000-0000-0000CA070000}"/>
    <cellStyle name="Date 7" xfId="1986" xr:uid="{00000000-0005-0000-0000-0000CB070000}"/>
    <cellStyle name="Date 8" xfId="1987" xr:uid="{00000000-0005-0000-0000-0000CC070000}"/>
    <cellStyle name="Date Aligned" xfId="1988" xr:uid="{00000000-0005-0000-0000-0000CD070000}"/>
    <cellStyle name="Date E" xfId="1989" xr:uid="{00000000-0005-0000-0000-0000CE070000}"/>
    <cellStyle name="Date Short" xfId="1990" xr:uid="{00000000-0005-0000-0000-0000CF070000}"/>
    <cellStyle name="Date_bby n" xfId="1991" xr:uid="{00000000-0005-0000-0000-0000D0070000}"/>
    <cellStyle name="Date2" xfId="1992" xr:uid="{00000000-0005-0000-0000-0000D1070000}"/>
    <cellStyle name="DateTime" xfId="1993" xr:uid="{00000000-0005-0000-0000-0000D2070000}"/>
    <cellStyle name="DEC 7PT 1" xfId="1994" xr:uid="{00000000-0005-0000-0000-0000D3070000}"/>
    <cellStyle name="DEC 7PT 1 2" xfId="1995" xr:uid="{00000000-0005-0000-0000-0000D4070000}"/>
    <cellStyle name="DEC 7PT 2" xfId="1996" xr:uid="{00000000-0005-0000-0000-0000D5070000}"/>
    <cellStyle name="DEC 7PT 2 2" xfId="1997" xr:uid="{00000000-0005-0000-0000-0000D6070000}"/>
    <cellStyle name="DEC 7PT 4" xfId="1998" xr:uid="{00000000-0005-0000-0000-0000D7070000}"/>
    <cellStyle name="DEC 7PT 4 2" xfId="1999" xr:uid="{00000000-0005-0000-0000-0000D8070000}"/>
    <cellStyle name="DEC 7PT 4A" xfId="2000" xr:uid="{00000000-0005-0000-0000-0000D9070000}"/>
    <cellStyle name="DEC 7PT 4A 2" xfId="2001" xr:uid="{00000000-0005-0000-0000-0000DA070000}"/>
    <cellStyle name="DEC 9PT 1" xfId="2002" xr:uid="{00000000-0005-0000-0000-0000DB070000}"/>
    <cellStyle name="DEC 9PT 1 2" xfId="2003" xr:uid="{00000000-0005-0000-0000-0000DC070000}"/>
    <cellStyle name="DEC 9PT 3" xfId="2004" xr:uid="{00000000-0005-0000-0000-0000DD070000}"/>
    <cellStyle name="DEC 9PT 3 2" xfId="2005" xr:uid="{00000000-0005-0000-0000-0000DE070000}"/>
    <cellStyle name="DEC 9PT 5" xfId="2006" xr:uid="{00000000-0005-0000-0000-0000DF070000}"/>
    <cellStyle name="DEC 9PT 5 2" xfId="2007" xr:uid="{00000000-0005-0000-0000-0000E0070000}"/>
    <cellStyle name="Decimal" xfId="2008" xr:uid="{00000000-0005-0000-0000-0000E1070000}"/>
    <cellStyle name="decimal 1" xfId="2009" xr:uid="{00000000-0005-0000-0000-0000E2070000}"/>
    <cellStyle name="Decimal 2" xfId="2010" xr:uid="{00000000-0005-0000-0000-0000E3070000}"/>
    <cellStyle name="Detail ligne" xfId="2011" xr:uid="{00000000-0005-0000-0000-0000E4070000}"/>
    <cellStyle name="Dollar" xfId="2012" xr:uid="{00000000-0005-0000-0000-0000E5070000}"/>
    <cellStyle name="Dollar 2" xfId="2013" xr:uid="{00000000-0005-0000-0000-0000E6070000}"/>
    <cellStyle name="Dollar 3" xfId="2014" xr:uid="{00000000-0005-0000-0000-0000E7070000}"/>
    <cellStyle name="Dollar 4" xfId="2015" xr:uid="{00000000-0005-0000-0000-0000E8070000}"/>
    <cellStyle name="Dollar 5" xfId="2016" xr:uid="{00000000-0005-0000-0000-0000E9070000}"/>
    <cellStyle name="Dollar 6" xfId="2017" xr:uid="{00000000-0005-0000-0000-0000EA070000}"/>
    <cellStyle name="Dollars" xfId="2018" xr:uid="{00000000-0005-0000-0000-0000EB070000}"/>
    <cellStyle name="Dotted Line" xfId="2019" xr:uid="{00000000-0005-0000-0000-0000EC070000}"/>
    <cellStyle name="Double Accounting" xfId="2020" xr:uid="{00000000-0005-0000-0000-0000ED070000}"/>
    <cellStyle name="Enter Currency (0)" xfId="2021" xr:uid="{00000000-0005-0000-0000-0000EE070000}"/>
    <cellStyle name="Enter Currency (0) 2" xfId="2022" xr:uid="{00000000-0005-0000-0000-0000EF070000}"/>
    <cellStyle name="Enter Currency (0) 3" xfId="2023" xr:uid="{00000000-0005-0000-0000-0000F0070000}"/>
    <cellStyle name="Enter Currency (0) 4" xfId="2024" xr:uid="{00000000-0005-0000-0000-0000F1070000}"/>
    <cellStyle name="Enter Currency (0) 5" xfId="2025" xr:uid="{00000000-0005-0000-0000-0000F2070000}"/>
    <cellStyle name="Enter Currency (0) 6" xfId="2026" xr:uid="{00000000-0005-0000-0000-0000F3070000}"/>
    <cellStyle name="Enter Currency (0) 7" xfId="2027" xr:uid="{00000000-0005-0000-0000-0000F4070000}"/>
    <cellStyle name="Enter Currency (0) 8" xfId="2028" xr:uid="{00000000-0005-0000-0000-0000F5070000}"/>
    <cellStyle name="Enter Currency (0)_New_Valuation list" xfId="2029" xr:uid="{00000000-0005-0000-0000-0000F6070000}"/>
    <cellStyle name="Enter Currency (2)" xfId="2030" xr:uid="{00000000-0005-0000-0000-0000F7070000}"/>
    <cellStyle name="Enter Currency (2) 2" xfId="2031" xr:uid="{00000000-0005-0000-0000-0000F8070000}"/>
    <cellStyle name="Enter Currency (2) 3" xfId="2032" xr:uid="{00000000-0005-0000-0000-0000F9070000}"/>
    <cellStyle name="Enter Currency (2) 4" xfId="2033" xr:uid="{00000000-0005-0000-0000-0000FA070000}"/>
    <cellStyle name="Enter Currency (2) 5" xfId="2034" xr:uid="{00000000-0005-0000-0000-0000FB070000}"/>
    <cellStyle name="Enter Currency (2) 6" xfId="2035" xr:uid="{00000000-0005-0000-0000-0000FC070000}"/>
    <cellStyle name="Enter Currency (2) 7" xfId="2036" xr:uid="{00000000-0005-0000-0000-0000FD070000}"/>
    <cellStyle name="Enter Currency (2) 8" xfId="2037" xr:uid="{00000000-0005-0000-0000-0000FE070000}"/>
    <cellStyle name="Enter Currency (2)_New_Valuation list" xfId="2038" xr:uid="{00000000-0005-0000-0000-0000FF070000}"/>
    <cellStyle name="Enter Units (0)" xfId="2039" xr:uid="{00000000-0005-0000-0000-000000080000}"/>
    <cellStyle name="Enter Units (0) 2" xfId="2040" xr:uid="{00000000-0005-0000-0000-000001080000}"/>
    <cellStyle name="Enter Units (0) 3" xfId="2041" xr:uid="{00000000-0005-0000-0000-000002080000}"/>
    <cellStyle name="Enter Units (0) 4" xfId="2042" xr:uid="{00000000-0005-0000-0000-000003080000}"/>
    <cellStyle name="Enter Units (0) 5" xfId="2043" xr:uid="{00000000-0005-0000-0000-000004080000}"/>
    <cellStyle name="Enter Units (0) 6" xfId="2044" xr:uid="{00000000-0005-0000-0000-000005080000}"/>
    <cellStyle name="Enter Units (0) 7" xfId="2045" xr:uid="{00000000-0005-0000-0000-000006080000}"/>
    <cellStyle name="Enter Units (0) 8" xfId="2046" xr:uid="{00000000-0005-0000-0000-000007080000}"/>
    <cellStyle name="Enter Units (0)_New_Valuation list" xfId="2047" xr:uid="{00000000-0005-0000-0000-000008080000}"/>
    <cellStyle name="Enter Units (1)" xfId="2048" xr:uid="{00000000-0005-0000-0000-000009080000}"/>
    <cellStyle name="Enter Units (1) 2" xfId="2049" xr:uid="{00000000-0005-0000-0000-00000A080000}"/>
    <cellStyle name="Enter Units (1) 3" xfId="2050" xr:uid="{00000000-0005-0000-0000-00000B080000}"/>
    <cellStyle name="Enter Units (1) 4" xfId="2051" xr:uid="{00000000-0005-0000-0000-00000C080000}"/>
    <cellStyle name="Enter Units (1) 5" xfId="2052" xr:uid="{00000000-0005-0000-0000-00000D080000}"/>
    <cellStyle name="Enter Units (1) 6" xfId="2053" xr:uid="{00000000-0005-0000-0000-00000E080000}"/>
    <cellStyle name="Enter Units (1) 7" xfId="2054" xr:uid="{00000000-0005-0000-0000-00000F080000}"/>
    <cellStyle name="Enter Units (1) 8" xfId="2055" xr:uid="{00000000-0005-0000-0000-000010080000}"/>
    <cellStyle name="Enter Units (1)_New_Valuation list" xfId="2056" xr:uid="{00000000-0005-0000-0000-000011080000}"/>
    <cellStyle name="Enter Units (2)" xfId="2057" xr:uid="{00000000-0005-0000-0000-000012080000}"/>
    <cellStyle name="Enter Units (2) 2" xfId="2058" xr:uid="{00000000-0005-0000-0000-000013080000}"/>
    <cellStyle name="Enter Units (2) 3" xfId="2059" xr:uid="{00000000-0005-0000-0000-000014080000}"/>
    <cellStyle name="Enter Units (2) 4" xfId="2060" xr:uid="{00000000-0005-0000-0000-000015080000}"/>
    <cellStyle name="Enter Units (2) 5" xfId="2061" xr:uid="{00000000-0005-0000-0000-000016080000}"/>
    <cellStyle name="Enter Units (2) 6" xfId="2062" xr:uid="{00000000-0005-0000-0000-000017080000}"/>
    <cellStyle name="Enter Units (2) 7" xfId="2063" xr:uid="{00000000-0005-0000-0000-000018080000}"/>
    <cellStyle name="Enter Units (2) 8" xfId="2064" xr:uid="{00000000-0005-0000-0000-000019080000}"/>
    <cellStyle name="Enter Units (2)_New_Valuation list" xfId="2065" xr:uid="{00000000-0005-0000-0000-00001A080000}"/>
    <cellStyle name="Euro" xfId="2066" xr:uid="{00000000-0005-0000-0000-00001B080000}"/>
    <cellStyle name="Euro 2" xfId="2067" xr:uid="{00000000-0005-0000-0000-00001C080000}"/>
    <cellStyle name="Euro 3" xfId="2068" xr:uid="{00000000-0005-0000-0000-00001D080000}"/>
    <cellStyle name="Euro 4" xfId="2069" xr:uid="{00000000-0005-0000-0000-00001E080000}"/>
    <cellStyle name="Euro 5" xfId="2070" xr:uid="{00000000-0005-0000-0000-00001F080000}"/>
    <cellStyle name="Euro 6" xfId="2071" xr:uid="{00000000-0005-0000-0000-000020080000}"/>
    <cellStyle name="EXHIBIT #" xfId="2072" xr:uid="{00000000-0005-0000-0000-000021080000}"/>
    <cellStyle name="EXHIBIT # 2" xfId="2073" xr:uid="{00000000-0005-0000-0000-000022080000}"/>
    <cellStyle name="Explanatory Text" xfId="2074" xr:uid="{00000000-0005-0000-0000-000023080000}"/>
    <cellStyle name="Explanatory Text 2" xfId="2075" xr:uid="{00000000-0005-0000-0000-000024080000}"/>
    <cellStyle name="Explanatory Text 3" xfId="2076" xr:uid="{00000000-0005-0000-0000-000025080000}"/>
    <cellStyle name="External File Cells" xfId="2077" xr:uid="{00000000-0005-0000-0000-000026080000}"/>
    <cellStyle name="External File Cells 2" xfId="2078" xr:uid="{00000000-0005-0000-0000-000027080000}"/>
    <cellStyle name="External File Cells 3" xfId="2079" xr:uid="{00000000-0005-0000-0000-000028080000}"/>
    <cellStyle name="External File Cells 4" xfId="2080" xr:uid="{00000000-0005-0000-0000-000029080000}"/>
    <cellStyle name="External File Cells 5" xfId="2081" xr:uid="{00000000-0005-0000-0000-00002A080000}"/>
    <cellStyle name="External File Cells 6" xfId="2082" xr:uid="{00000000-0005-0000-0000-00002B080000}"/>
    <cellStyle name="fbnumber" xfId="2083" xr:uid="{00000000-0005-0000-0000-00002C080000}"/>
    <cellStyle name="fbnumber 2" xfId="2084" xr:uid="{00000000-0005-0000-0000-00002D080000}"/>
    <cellStyle name="fbnumber 3" xfId="2085" xr:uid="{00000000-0005-0000-0000-00002E080000}"/>
    <cellStyle name="fbnumber 4" xfId="2086" xr:uid="{00000000-0005-0000-0000-00002F080000}"/>
    <cellStyle name="fbnumber 5" xfId="2087" xr:uid="{00000000-0005-0000-0000-000030080000}"/>
    <cellStyle name="fbnumber 6" xfId="2088" xr:uid="{00000000-0005-0000-0000-000031080000}"/>
    <cellStyle name="FieldName" xfId="2089" xr:uid="{00000000-0005-0000-0000-000032080000}"/>
    <cellStyle name="FieldName 2" xfId="2090" xr:uid="{00000000-0005-0000-0000-000033080000}"/>
    <cellStyle name="Fixed" xfId="2091" xr:uid="{00000000-0005-0000-0000-000034080000}"/>
    <cellStyle name="Fixed 2" xfId="2092" xr:uid="{00000000-0005-0000-0000-000035080000}"/>
    <cellStyle name="Fixed 3" xfId="2093" xr:uid="{00000000-0005-0000-0000-000036080000}"/>
    <cellStyle name="Fixed 4" xfId="2094" xr:uid="{00000000-0005-0000-0000-000037080000}"/>
    <cellStyle name="Fixed 5" xfId="2095" xr:uid="{00000000-0005-0000-0000-000038080000}"/>
    <cellStyle name="Fixed 6" xfId="2096" xr:uid="{00000000-0005-0000-0000-000039080000}"/>
    <cellStyle name="Fixed 7" xfId="2097" xr:uid="{00000000-0005-0000-0000-00003A080000}"/>
    <cellStyle name="Fixed 8" xfId="2098" xr:uid="{00000000-0005-0000-0000-00003B080000}"/>
    <cellStyle name="fo]_x000d__x000a_UserName=Murat Zelef_x000d__x000a_UserCompany=Bumerang_x000d__x000a__x000d__x000a_[File Paths]_x000d__x000a_WorkingDirectory=C:\EQUIS\DLWIN_x000d__x000a_DownLoader=C" xfId="2099" xr:uid="{00000000-0005-0000-0000-00003C080000}"/>
    <cellStyle name="Followed Hyperlink" xfId="2100" xr:uid="{00000000-0005-0000-0000-00003D080000}"/>
    <cellStyle name="FOOTNOTE" xfId="2101" xr:uid="{00000000-0005-0000-0000-00003E080000}"/>
    <cellStyle name="FOOTNOTE 2" xfId="2102" xr:uid="{00000000-0005-0000-0000-00003F080000}"/>
    <cellStyle name="Forecast Cells" xfId="2103" xr:uid="{00000000-0005-0000-0000-000040080000}"/>
    <cellStyle name="Forecast Cells 2" xfId="2104" xr:uid="{00000000-0005-0000-0000-000041080000}"/>
    <cellStyle name="Forecast Cells 3" xfId="2105" xr:uid="{00000000-0005-0000-0000-000042080000}"/>
    <cellStyle name="Forecast Cells 4" xfId="2106" xr:uid="{00000000-0005-0000-0000-000043080000}"/>
    <cellStyle name="Forecast Cells 5" xfId="2107" xr:uid="{00000000-0005-0000-0000-000044080000}"/>
    <cellStyle name="Forecast Cells 6" xfId="2108" xr:uid="{00000000-0005-0000-0000-000045080000}"/>
    <cellStyle name="Forecast Cells_New_Valuation list" xfId="2109" xr:uid="{00000000-0005-0000-0000-000046080000}"/>
    <cellStyle name="G02 Table Text" xfId="2110" xr:uid="{00000000-0005-0000-0000-000047080000}"/>
    <cellStyle name="G02 Table Text 2" xfId="2111" xr:uid="{00000000-0005-0000-0000-000048080000}"/>
    <cellStyle name="G02 Table Text 3" xfId="2112" xr:uid="{00000000-0005-0000-0000-000049080000}"/>
    <cellStyle name="G02 Table Text 4" xfId="2113" xr:uid="{00000000-0005-0000-0000-00004A080000}"/>
    <cellStyle name="G02 Table Text 5" xfId="2114" xr:uid="{00000000-0005-0000-0000-00004B080000}"/>
    <cellStyle name="G02 Table Text 6" xfId="2115" xr:uid="{00000000-0005-0000-0000-00004C080000}"/>
    <cellStyle name="G02 Table Text_New_Valuation list" xfId="2116" xr:uid="{00000000-0005-0000-0000-00004D080000}"/>
    <cellStyle name="G04_Main head" xfId="2117" xr:uid="{00000000-0005-0000-0000-00004E080000}"/>
    <cellStyle name="G05 Tab Head Bold" xfId="2118" xr:uid="{00000000-0005-0000-0000-00004F080000}"/>
    <cellStyle name="G05 Tab Head Bold 2" xfId="2119" xr:uid="{00000000-0005-0000-0000-000050080000}"/>
    <cellStyle name="G05 Tab Head Bold 3" xfId="2120" xr:uid="{00000000-0005-0000-0000-000051080000}"/>
    <cellStyle name="G05 Tab Head Bold 4" xfId="2121" xr:uid="{00000000-0005-0000-0000-000052080000}"/>
    <cellStyle name="G05 Tab Head Bold 5" xfId="2122" xr:uid="{00000000-0005-0000-0000-000053080000}"/>
    <cellStyle name="G05 Tab Head Bold 6" xfId="2123" xr:uid="{00000000-0005-0000-0000-000054080000}"/>
    <cellStyle name="G05 Tab Head Bold 7" xfId="2124" xr:uid="{00000000-0005-0000-0000-000055080000}"/>
    <cellStyle name="G05 Tab Head Bold 8" xfId="2125" xr:uid="{00000000-0005-0000-0000-000056080000}"/>
    <cellStyle name="G05 Tab Head Bold_New_Valuation list" xfId="2126" xr:uid="{00000000-0005-0000-0000-000057080000}"/>
    <cellStyle name="G05 Tab Head Light" xfId="2127" xr:uid="{00000000-0005-0000-0000-000058080000}"/>
    <cellStyle name="G05 Tab Head Light 2" xfId="2128" xr:uid="{00000000-0005-0000-0000-000059080000}"/>
    <cellStyle name="G05 Tab Head Light 3" xfId="2129" xr:uid="{00000000-0005-0000-0000-00005A080000}"/>
    <cellStyle name="G05 Tab Head Light 4" xfId="2130" xr:uid="{00000000-0005-0000-0000-00005B080000}"/>
    <cellStyle name="G05 Tab Head Light 5" xfId="2131" xr:uid="{00000000-0005-0000-0000-00005C080000}"/>
    <cellStyle name="G05 Tab Head Light 6" xfId="2132" xr:uid="{00000000-0005-0000-0000-00005D080000}"/>
    <cellStyle name="G05 Tab Head Light 7" xfId="2133" xr:uid="{00000000-0005-0000-0000-00005E080000}"/>
    <cellStyle name="G05 Tab Head Light 8" xfId="2134" xr:uid="{00000000-0005-0000-0000-00005F080000}"/>
    <cellStyle name="G05 Tab Head Light_New_Valuation list" xfId="2135" xr:uid="{00000000-0005-0000-0000-000060080000}"/>
    <cellStyle name="G1_1999 figures" xfId="2136" xr:uid="{00000000-0005-0000-0000-000061080000}"/>
    <cellStyle name="Good" xfId="2137" xr:uid="{00000000-0005-0000-0000-000062080000}"/>
    <cellStyle name="Good 2" xfId="2138" xr:uid="{00000000-0005-0000-0000-000063080000}"/>
    <cellStyle name="Good 3" xfId="2139" xr:uid="{00000000-0005-0000-0000-000064080000}"/>
    <cellStyle name="Good_01.米国（販売実績+予想）" xfId="2140" xr:uid="{00000000-0005-0000-0000-000065080000}"/>
    <cellStyle name="grayText2" xfId="2141" xr:uid="{00000000-0005-0000-0000-000066080000}"/>
    <cellStyle name="grayText2 2" xfId="2142" xr:uid="{00000000-0005-0000-0000-000067080000}"/>
    <cellStyle name="grayText2 3" xfId="2143" xr:uid="{00000000-0005-0000-0000-000068080000}"/>
    <cellStyle name="grayText2 4" xfId="2144" xr:uid="{00000000-0005-0000-0000-000069080000}"/>
    <cellStyle name="grayText2 5" xfId="2145" xr:uid="{00000000-0005-0000-0000-00006A080000}"/>
    <cellStyle name="grayText2 6" xfId="2146" xr:uid="{00000000-0005-0000-0000-00006B080000}"/>
    <cellStyle name="grayText2_New_Valuation list" xfId="2147" xr:uid="{00000000-0005-0000-0000-00006C080000}"/>
    <cellStyle name="grayText2Big" xfId="2148" xr:uid="{00000000-0005-0000-0000-00006D080000}"/>
    <cellStyle name="grayText2Big 2" xfId="2149" xr:uid="{00000000-0005-0000-0000-00006E080000}"/>
    <cellStyle name="Green" xfId="2150" xr:uid="{00000000-0005-0000-0000-00006F080000}"/>
    <cellStyle name="Grey" xfId="2151" xr:uid="{00000000-0005-0000-0000-000070080000}"/>
    <cellStyle name="H:MM" xfId="2152" xr:uid="{00000000-0005-0000-0000-000071080000}"/>
    <cellStyle name="H_1998_col_head" xfId="2153" xr:uid="{00000000-0005-0000-0000-000072080000}"/>
    <cellStyle name="H_1998_col_head 2" xfId="2154" xr:uid="{00000000-0005-0000-0000-000073080000}"/>
    <cellStyle name="H_1999_col_head" xfId="2155" xr:uid="{00000000-0005-0000-0000-000074080000}"/>
    <cellStyle name="H1_1998 figures" xfId="2156" xr:uid="{00000000-0005-0000-0000-000075080000}"/>
    <cellStyle name="hard no" xfId="2157" xr:uid="{00000000-0005-0000-0000-000076080000}"/>
    <cellStyle name="hard no 2" xfId="2158" xr:uid="{00000000-0005-0000-0000-000077080000}"/>
    <cellStyle name="hard no 3" xfId="2159" xr:uid="{00000000-0005-0000-0000-000078080000}"/>
    <cellStyle name="hard no 4" xfId="2160" xr:uid="{00000000-0005-0000-0000-000079080000}"/>
    <cellStyle name="hard no 5" xfId="2161" xr:uid="{00000000-0005-0000-0000-00007A080000}"/>
    <cellStyle name="hard no 6" xfId="2162" xr:uid="{00000000-0005-0000-0000-00007B080000}"/>
    <cellStyle name="Hard Percent" xfId="2163" xr:uid="{00000000-0005-0000-0000-00007C080000}"/>
    <cellStyle name="hardno" xfId="2164" xr:uid="{00000000-0005-0000-0000-00007D080000}"/>
    <cellStyle name="HEADER" xfId="2165" xr:uid="{00000000-0005-0000-0000-00007E080000}"/>
    <cellStyle name="Header1" xfId="2166" xr:uid="{00000000-0005-0000-0000-00007F080000}"/>
    <cellStyle name="Header1 2" xfId="2167" xr:uid="{00000000-0005-0000-0000-000080080000}"/>
    <cellStyle name="Header1 3" xfId="2168" xr:uid="{00000000-0005-0000-0000-000081080000}"/>
    <cellStyle name="Header1 4" xfId="2169" xr:uid="{00000000-0005-0000-0000-000082080000}"/>
    <cellStyle name="Header1 5" xfId="2170" xr:uid="{00000000-0005-0000-0000-000083080000}"/>
    <cellStyle name="Header1 6" xfId="2171" xr:uid="{00000000-0005-0000-0000-000084080000}"/>
    <cellStyle name="Header2" xfId="2172" xr:uid="{00000000-0005-0000-0000-000085080000}"/>
    <cellStyle name="Header2 2" xfId="2173" xr:uid="{00000000-0005-0000-0000-000086080000}"/>
    <cellStyle name="Header2 3" xfId="2174" xr:uid="{00000000-0005-0000-0000-000087080000}"/>
    <cellStyle name="Header2 4" xfId="2175" xr:uid="{00000000-0005-0000-0000-000088080000}"/>
    <cellStyle name="Header2 5" xfId="2176" xr:uid="{00000000-0005-0000-0000-000089080000}"/>
    <cellStyle name="Header2 6" xfId="2177" xr:uid="{00000000-0005-0000-0000-00008A080000}"/>
    <cellStyle name="Heading 1" xfId="2178" xr:uid="{00000000-0005-0000-0000-00008B080000}"/>
    <cellStyle name="Heading 1 2" xfId="2179" xr:uid="{00000000-0005-0000-0000-00008C080000}"/>
    <cellStyle name="Heading 1 2 2" xfId="2180" xr:uid="{00000000-0005-0000-0000-00008D080000}"/>
    <cellStyle name="Heading 1 2 3" xfId="2181" xr:uid="{00000000-0005-0000-0000-00008E080000}"/>
    <cellStyle name="Heading 1 2 4" xfId="2182" xr:uid="{00000000-0005-0000-0000-00008F080000}"/>
    <cellStyle name="Heading 1 2 5" xfId="2183" xr:uid="{00000000-0005-0000-0000-000090080000}"/>
    <cellStyle name="Heading 1 2 6" xfId="2184" xr:uid="{00000000-0005-0000-0000-000091080000}"/>
    <cellStyle name="Heading 1 3" xfId="2185" xr:uid="{00000000-0005-0000-0000-000092080000}"/>
    <cellStyle name="Heading 1 4" xfId="2186" xr:uid="{00000000-0005-0000-0000-000093080000}"/>
    <cellStyle name="Heading 1 5" xfId="2187" xr:uid="{00000000-0005-0000-0000-000094080000}"/>
    <cellStyle name="Heading 1 6" xfId="2188" xr:uid="{00000000-0005-0000-0000-000095080000}"/>
    <cellStyle name="Heading 2" xfId="2189" xr:uid="{00000000-0005-0000-0000-000096080000}"/>
    <cellStyle name="Heading 2 2" xfId="2190" xr:uid="{00000000-0005-0000-0000-000097080000}"/>
    <cellStyle name="Heading 2 2 2" xfId="2191" xr:uid="{00000000-0005-0000-0000-000098080000}"/>
    <cellStyle name="Heading 2 2 3" xfId="2192" xr:uid="{00000000-0005-0000-0000-000099080000}"/>
    <cellStyle name="Heading 2 2 4" xfId="2193" xr:uid="{00000000-0005-0000-0000-00009A080000}"/>
    <cellStyle name="Heading 2 2 5" xfId="2194" xr:uid="{00000000-0005-0000-0000-00009B080000}"/>
    <cellStyle name="Heading 2 2 6" xfId="2195" xr:uid="{00000000-0005-0000-0000-00009C080000}"/>
    <cellStyle name="Heading 2 3" xfId="2196" xr:uid="{00000000-0005-0000-0000-00009D080000}"/>
    <cellStyle name="Heading 2 4" xfId="2197" xr:uid="{00000000-0005-0000-0000-00009E080000}"/>
    <cellStyle name="Heading 2 5" xfId="2198" xr:uid="{00000000-0005-0000-0000-00009F080000}"/>
    <cellStyle name="Heading 2 6" xfId="2199" xr:uid="{00000000-0005-0000-0000-0000A0080000}"/>
    <cellStyle name="Heading 3" xfId="2200" xr:uid="{00000000-0005-0000-0000-0000A1080000}"/>
    <cellStyle name="Heading 3 2" xfId="2201" xr:uid="{00000000-0005-0000-0000-0000A2080000}"/>
    <cellStyle name="Heading 3 3" xfId="2202" xr:uid="{00000000-0005-0000-0000-0000A3080000}"/>
    <cellStyle name="Heading 3 4" xfId="2203" xr:uid="{00000000-0005-0000-0000-0000A4080000}"/>
    <cellStyle name="Heading 3 5" xfId="2204" xr:uid="{00000000-0005-0000-0000-0000A5080000}"/>
    <cellStyle name="Heading 3 6" xfId="2205" xr:uid="{00000000-0005-0000-0000-0000A6080000}"/>
    <cellStyle name="Heading 4" xfId="2206" xr:uid="{00000000-0005-0000-0000-0000A7080000}"/>
    <cellStyle name="Heading1" xfId="2207" xr:uid="{00000000-0005-0000-0000-0000A8080000}"/>
    <cellStyle name="Heading1 2" xfId="2208" xr:uid="{00000000-0005-0000-0000-0000A9080000}"/>
    <cellStyle name="Heading1 3" xfId="2209" xr:uid="{00000000-0005-0000-0000-0000AA080000}"/>
    <cellStyle name="Heading1 4" xfId="2210" xr:uid="{00000000-0005-0000-0000-0000AB080000}"/>
    <cellStyle name="Heading1 5" xfId="2211" xr:uid="{00000000-0005-0000-0000-0000AC080000}"/>
    <cellStyle name="Heading1 6" xfId="2212" xr:uid="{00000000-0005-0000-0000-0000AD080000}"/>
    <cellStyle name="Hyperlink" xfId="2213" xr:uid="{00000000-0005-0000-0000-0000AE080000}"/>
    <cellStyle name="Identification requete" xfId="2214" xr:uid="{00000000-0005-0000-0000-0000AF080000}"/>
    <cellStyle name="Input" xfId="2215" xr:uid="{00000000-0005-0000-0000-0000B0080000}"/>
    <cellStyle name="Input [yellow]" xfId="2216" xr:uid="{00000000-0005-0000-0000-0000B1080000}"/>
    <cellStyle name="Input 2" xfId="2217" xr:uid="{00000000-0005-0000-0000-0000B2080000}"/>
    <cellStyle name="Input 3" xfId="2218" xr:uid="{00000000-0005-0000-0000-0000B3080000}"/>
    <cellStyle name="Input 4" xfId="2219" xr:uid="{00000000-0005-0000-0000-0000B4080000}"/>
    <cellStyle name="Input 5" xfId="2220" xr:uid="{00000000-0005-0000-0000-0000B5080000}"/>
    <cellStyle name="Input 6" xfId="2221" xr:uid="{00000000-0005-0000-0000-0000B6080000}"/>
    <cellStyle name="Input Cells" xfId="2222" xr:uid="{00000000-0005-0000-0000-0000B7080000}"/>
    <cellStyle name="Input Cells 2" xfId="2223" xr:uid="{00000000-0005-0000-0000-0000B8080000}"/>
    <cellStyle name="Input_$cell" xfId="2224" xr:uid="{00000000-0005-0000-0000-0000B9080000}"/>
    <cellStyle name="InputBlueFont" xfId="2225" xr:uid="{00000000-0005-0000-0000-0000BA080000}"/>
    <cellStyle name="Integer" xfId="2226" xr:uid="{00000000-0005-0000-0000-0000BB080000}"/>
    <cellStyle name="Item" xfId="2227" xr:uid="{00000000-0005-0000-0000-0000BC080000}"/>
    <cellStyle name="ItemTypeClass" xfId="2228" xr:uid="{00000000-0005-0000-0000-0000BD080000}"/>
    <cellStyle name="LEFT 7" xfId="2229" xr:uid="{00000000-0005-0000-0000-0000BE080000}"/>
    <cellStyle name="LEFT 7 2" xfId="2230" xr:uid="{00000000-0005-0000-0000-0000BF080000}"/>
    <cellStyle name="LEFT 7 SPACE2" xfId="2231" xr:uid="{00000000-0005-0000-0000-0000C0080000}"/>
    <cellStyle name="LEFT 7 SPACE2 2" xfId="2232" xr:uid="{00000000-0005-0000-0000-0000C1080000}"/>
    <cellStyle name="LEFT 7 SPACEA" xfId="2233" xr:uid="{00000000-0005-0000-0000-0000C2080000}"/>
    <cellStyle name="LEFT 7 SPACEA 2" xfId="2234" xr:uid="{00000000-0005-0000-0000-0000C3080000}"/>
    <cellStyle name="LEFT 7 SPACER" xfId="2235" xr:uid="{00000000-0005-0000-0000-0000C4080000}"/>
    <cellStyle name="LEFT 7 SPACER 2" xfId="2236" xr:uid="{00000000-0005-0000-0000-0000C5080000}"/>
    <cellStyle name="LEFT 7A" xfId="2237" xr:uid="{00000000-0005-0000-0000-0000C6080000}"/>
    <cellStyle name="LEFT 7A 2" xfId="2238" xr:uid="{00000000-0005-0000-0000-0000C7080000}"/>
    <cellStyle name="LEFT 9" xfId="2239" xr:uid="{00000000-0005-0000-0000-0000C8080000}"/>
    <cellStyle name="LEFT 9 2" xfId="2240" xr:uid="{00000000-0005-0000-0000-0000C9080000}"/>
    <cellStyle name="LEFT 9 SPACER" xfId="2241" xr:uid="{00000000-0005-0000-0000-0000CA080000}"/>
    <cellStyle name="LEFT 9 SPACER 2" xfId="2242" xr:uid="{00000000-0005-0000-0000-0000CB080000}"/>
    <cellStyle name="Ligne détail" xfId="2243" xr:uid="{00000000-0005-0000-0000-0000CC080000}"/>
    <cellStyle name="Link Currency (0)" xfId="2244" xr:uid="{00000000-0005-0000-0000-0000CD080000}"/>
    <cellStyle name="Link Currency (0) 2" xfId="2245" xr:uid="{00000000-0005-0000-0000-0000CE080000}"/>
    <cellStyle name="Link Currency (0) 3" xfId="2246" xr:uid="{00000000-0005-0000-0000-0000CF080000}"/>
    <cellStyle name="Link Currency (0) 4" xfId="2247" xr:uid="{00000000-0005-0000-0000-0000D0080000}"/>
    <cellStyle name="Link Currency (0) 5" xfId="2248" xr:uid="{00000000-0005-0000-0000-0000D1080000}"/>
    <cellStyle name="Link Currency (0) 6" xfId="2249" xr:uid="{00000000-0005-0000-0000-0000D2080000}"/>
    <cellStyle name="Link Currency (0) 7" xfId="2250" xr:uid="{00000000-0005-0000-0000-0000D3080000}"/>
    <cellStyle name="Link Currency (0) 8" xfId="2251" xr:uid="{00000000-0005-0000-0000-0000D4080000}"/>
    <cellStyle name="Link Currency (0)_New_Valuation list" xfId="2252" xr:uid="{00000000-0005-0000-0000-0000D5080000}"/>
    <cellStyle name="Link Currency (2)" xfId="2253" xr:uid="{00000000-0005-0000-0000-0000D6080000}"/>
    <cellStyle name="Link Currency (2) 2" xfId="2254" xr:uid="{00000000-0005-0000-0000-0000D7080000}"/>
    <cellStyle name="Link Currency (2) 3" xfId="2255" xr:uid="{00000000-0005-0000-0000-0000D8080000}"/>
    <cellStyle name="Link Currency (2) 4" xfId="2256" xr:uid="{00000000-0005-0000-0000-0000D9080000}"/>
    <cellStyle name="Link Currency (2) 5" xfId="2257" xr:uid="{00000000-0005-0000-0000-0000DA080000}"/>
    <cellStyle name="Link Currency (2) 6" xfId="2258" xr:uid="{00000000-0005-0000-0000-0000DB080000}"/>
    <cellStyle name="Link Currency (2) 7" xfId="2259" xr:uid="{00000000-0005-0000-0000-0000DC080000}"/>
    <cellStyle name="Link Currency (2) 8" xfId="2260" xr:uid="{00000000-0005-0000-0000-0000DD080000}"/>
    <cellStyle name="Link Currency (2)_New_Valuation list" xfId="2261" xr:uid="{00000000-0005-0000-0000-0000DE080000}"/>
    <cellStyle name="Link Units (0)" xfId="2262" xr:uid="{00000000-0005-0000-0000-0000DF080000}"/>
    <cellStyle name="Link Units (0) 2" xfId="2263" xr:uid="{00000000-0005-0000-0000-0000E0080000}"/>
    <cellStyle name="Link Units (0) 3" xfId="2264" xr:uid="{00000000-0005-0000-0000-0000E1080000}"/>
    <cellStyle name="Link Units (0) 4" xfId="2265" xr:uid="{00000000-0005-0000-0000-0000E2080000}"/>
    <cellStyle name="Link Units (0) 5" xfId="2266" xr:uid="{00000000-0005-0000-0000-0000E3080000}"/>
    <cellStyle name="Link Units (0) 6" xfId="2267" xr:uid="{00000000-0005-0000-0000-0000E4080000}"/>
    <cellStyle name="Link Units (0) 7" xfId="2268" xr:uid="{00000000-0005-0000-0000-0000E5080000}"/>
    <cellStyle name="Link Units (0) 8" xfId="2269" xr:uid="{00000000-0005-0000-0000-0000E6080000}"/>
    <cellStyle name="Link Units (0)_New_Valuation list" xfId="2270" xr:uid="{00000000-0005-0000-0000-0000E7080000}"/>
    <cellStyle name="Link Units (1)" xfId="2271" xr:uid="{00000000-0005-0000-0000-0000E8080000}"/>
    <cellStyle name="Link Units (1) 2" xfId="2272" xr:uid="{00000000-0005-0000-0000-0000E9080000}"/>
    <cellStyle name="Link Units (1) 3" xfId="2273" xr:uid="{00000000-0005-0000-0000-0000EA080000}"/>
    <cellStyle name="Link Units (1) 4" xfId="2274" xr:uid="{00000000-0005-0000-0000-0000EB080000}"/>
    <cellStyle name="Link Units (1) 5" xfId="2275" xr:uid="{00000000-0005-0000-0000-0000EC080000}"/>
    <cellStyle name="Link Units (1) 6" xfId="2276" xr:uid="{00000000-0005-0000-0000-0000ED080000}"/>
    <cellStyle name="Link Units (1) 7" xfId="2277" xr:uid="{00000000-0005-0000-0000-0000EE080000}"/>
    <cellStyle name="Link Units (1) 8" xfId="2278" xr:uid="{00000000-0005-0000-0000-0000EF080000}"/>
    <cellStyle name="Link Units (1)_New_Valuation list" xfId="2279" xr:uid="{00000000-0005-0000-0000-0000F0080000}"/>
    <cellStyle name="Link Units (2)" xfId="2280" xr:uid="{00000000-0005-0000-0000-0000F1080000}"/>
    <cellStyle name="Link Units (2) 2" xfId="2281" xr:uid="{00000000-0005-0000-0000-0000F2080000}"/>
    <cellStyle name="Link Units (2) 3" xfId="2282" xr:uid="{00000000-0005-0000-0000-0000F3080000}"/>
    <cellStyle name="Link Units (2) 4" xfId="2283" xr:uid="{00000000-0005-0000-0000-0000F4080000}"/>
    <cellStyle name="Link Units (2) 5" xfId="2284" xr:uid="{00000000-0005-0000-0000-0000F5080000}"/>
    <cellStyle name="Link Units (2) 6" xfId="2285" xr:uid="{00000000-0005-0000-0000-0000F6080000}"/>
    <cellStyle name="Link Units (2) 7" xfId="2286" xr:uid="{00000000-0005-0000-0000-0000F7080000}"/>
    <cellStyle name="Link Units (2) 8" xfId="2287" xr:uid="{00000000-0005-0000-0000-0000F8080000}"/>
    <cellStyle name="Link Units (2)_New_Valuation list" xfId="2288" xr:uid="{00000000-0005-0000-0000-0000F9080000}"/>
    <cellStyle name="Linked Cell" xfId="2289" xr:uid="{00000000-0005-0000-0000-0000FA080000}"/>
    <cellStyle name="Linked Cell 2" xfId="2290" xr:uid="{00000000-0005-0000-0000-0000FB080000}"/>
    <cellStyle name="Linked Cell 3" xfId="2291" xr:uid="{00000000-0005-0000-0000-0000FC080000}"/>
    <cellStyle name="Linked Cell_01.米国（販売実績+予想）" xfId="2292" xr:uid="{00000000-0005-0000-0000-0000FD080000}"/>
    <cellStyle name="Mainhead" xfId="2293" xr:uid="{00000000-0005-0000-0000-0000FE080000}"/>
    <cellStyle name="MEV1" xfId="2294" xr:uid="{00000000-0005-0000-0000-0000FF080000}"/>
    <cellStyle name="MEV2" xfId="2295" xr:uid="{00000000-0005-0000-0000-000000090000}"/>
    <cellStyle name="Milliers [0]_!!!GO" xfId="2296" xr:uid="{00000000-0005-0000-0000-000001090000}"/>
    <cellStyle name="Milliers_!!!GO" xfId="2297" xr:uid="{00000000-0005-0000-0000-000002090000}"/>
    <cellStyle name="Model" xfId="2298" xr:uid="{00000000-0005-0000-0000-000003090000}"/>
    <cellStyle name="Monétaire [0]_!!!GO" xfId="2299" xr:uid="{00000000-0005-0000-0000-000004090000}"/>
    <cellStyle name="Monétaire_!!!GO" xfId="2300" xr:uid="{00000000-0005-0000-0000-000005090000}"/>
    <cellStyle name="MonthYears" xfId="2301" xr:uid="{00000000-0005-0000-0000-000006090000}"/>
    <cellStyle name="Multiple" xfId="2302" xr:uid="{00000000-0005-0000-0000-000007090000}"/>
    <cellStyle name="Multiple (no x)" xfId="2303" xr:uid="{00000000-0005-0000-0000-000008090000}"/>
    <cellStyle name="Multiple (x)" xfId="2304" xr:uid="{00000000-0005-0000-0000-000009090000}"/>
    <cellStyle name="Multiple 2" xfId="2305" xr:uid="{00000000-0005-0000-0000-00000A090000}"/>
    <cellStyle name="Multiple 3" xfId="2306" xr:uid="{00000000-0005-0000-0000-00000B090000}"/>
    <cellStyle name="Multiple 4" xfId="2307" xr:uid="{00000000-0005-0000-0000-00000C090000}"/>
    <cellStyle name="Multiple 5" xfId="2308" xr:uid="{00000000-0005-0000-0000-00000D090000}"/>
    <cellStyle name="Multiple 6" xfId="2309" xr:uid="{00000000-0005-0000-0000-00000E090000}"/>
    <cellStyle name="Multiple 7" xfId="2310" xr:uid="{00000000-0005-0000-0000-00000F090000}"/>
    <cellStyle name="Multiple 8" xfId="2311" xr:uid="{00000000-0005-0000-0000-000010090000}"/>
    <cellStyle name="Multiple_data" xfId="2312" xr:uid="{00000000-0005-0000-0000-000011090000}"/>
    <cellStyle name="Neutral" xfId="2313" xr:uid="{00000000-0005-0000-0000-000012090000}"/>
    <cellStyle name="Neutral 2" xfId="2314" xr:uid="{00000000-0005-0000-0000-000013090000}"/>
    <cellStyle name="Neutral 3" xfId="2315" xr:uid="{00000000-0005-0000-0000-000014090000}"/>
    <cellStyle name="Neutral_01.米国（販売実績+予想）" xfId="2316" xr:uid="{00000000-0005-0000-0000-000015090000}"/>
    <cellStyle name="no dec" xfId="2317" xr:uid="{00000000-0005-0000-0000-000016090000}"/>
    <cellStyle name="no dec 2" xfId="2318" xr:uid="{00000000-0005-0000-0000-000017090000}"/>
    <cellStyle name="Normal - Style1" xfId="2319" xr:uid="{00000000-0005-0000-0000-000018090000}"/>
    <cellStyle name="Normal 10" xfId="2320" xr:uid="{00000000-0005-0000-0000-000019090000}"/>
    <cellStyle name="Normal 11" xfId="2321" xr:uid="{00000000-0005-0000-0000-00001A090000}"/>
    <cellStyle name="Normal 12" xfId="2322" xr:uid="{00000000-0005-0000-0000-00001B090000}"/>
    <cellStyle name="Normal 13" xfId="2323" xr:uid="{00000000-0005-0000-0000-00001C090000}"/>
    <cellStyle name="Normal 14" xfId="2324" xr:uid="{00000000-0005-0000-0000-00001D090000}"/>
    <cellStyle name="Normal 2" xfId="2325" xr:uid="{00000000-0005-0000-0000-00001E090000}"/>
    <cellStyle name="Normal 2 2" xfId="2326" xr:uid="{00000000-0005-0000-0000-00001F090000}"/>
    <cellStyle name="Normal 2 3" xfId="2327" xr:uid="{00000000-0005-0000-0000-000020090000}"/>
    <cellStyle name="Normal 2 4" xfId="2328" xr:uid="{00000000-0005-0000-0000-000021090000}"/>
    <cellStyle name="Normal 2 5" xfId="2329" xr:uid="{00000000-0005-0000-0000-000022090000}"/>
    <cellStyle name="Normal 2 6" xfId="2330" xr:uid="{00000000-0005-0000-0000-000023090000}"/>
    <cellStyle name="Normal 2 7" xfId="2331" xr:uid="{00000000-0005-0000-0000-000024090000}"/>
    <cellStyle name="Normal 2_New_Valuation list" xfId="2332" xr:uid="{00000000-0005-0000-0000-000025090000}"/>
    <cellStyle name="Normal 3" xfId="2333" xr:uid="{00000000-0005-0000-0000-000026090000}"/>
    <cellStyle name="Normal 3 2" xfId="2334" xr:uid="{00000000-0005-0000-0000-000027090000}"/>
    <cellStyle name="Normal 3_New_Valuation list" xfId="2335" xr:uid="{00000000-0005-0000-0000-000028090000}"/>
    <cellStyle name="Normal 4" xfId="2336" xr:uid="{00000000-0005-0000-0000-000029090000}"/>
    <cellStyle name="Normal 5" xfId="2337" xr:uid="{00000000-0005-0000-0000-00002A090000}"/>
    <cellStyle name="Normal 6" xfId="2338" xr:uid="{00000000-0005-0000-0000-00002B090000}"/>
    <cellStyle name="Normal 7" xfId="2339" xr:uid="{00000000-0005-0000-0000-00002C090000}"/>
    <cellStyle name="Normal 8" xfId="2340" xr:uid="{00000000-0005-0000-0000-00002D090000}"/>
    <cellStyle name="Normal 9" xfId="2341" xr:uid="{00000000-0005-0000-0000-00002E090000}"/>
    <cellStyle name="Normal Bold" xfId="2342" xr:uid="{00000000-0005-0000-0000-00002F090000}"/>
    <cellStyle name="Normal Cells" xfId="2343" xr:uid="{00000000-0005-0000-0000-000030090000}"/>
    <cellStyle name="Normal Cells 2" xfId="2344" xr:uid="{00000000-0005-0000-0000-000031090000}"/>
    <cellStyle name="Normal- Enter (1)" xfId="2345" xr:uid="{00000000-0005-0000-0000-000032090000}"/>
    <cellStyle name="Normal- Enter (1) 2" xfId="2346" xr:uid="{00000000-0005-0000-0000-000033090000}"/>
    <cellStyle name="Normal- Enter (1) 3" xfId="2347" xr:uid="{00000000-0005-0000-0000-000034090000}"/>
    <cellStyle name="Normal- Enter (1) 4" xfId="2348" xr:uid="{00000000-0005-0000-0000-000035090000}"/>
    <cellStyle name="Normal- Enter (1) 5" xfId="2349" xr:uid="{00000000-0005-0000-0000-000036090000}"/>
    <cellStyle name="Normal- Enter (1) 6" xfId="2350" xr:uid="{00000000-0005-0000-0000-000037090000}"/>
    <cellStyle name="Normal- Enter (1)_New_Valuation list" xfId="2351" xr:uid="{00000000-0005-0000-0000-000038090000}"/>
    <cellStyle name="Normal_#18-Internet" xfId="2352" xr:uid="{00000000-0005-0000-0000-000039090000}"/>
    <cellStyle name="Normal-Entry" xfId="2353" xr:uid="{00000000-0005-0000-0000-00003A090000}"/>
    <cellStyle name="NormalGB" xfId="2354" xr:uid="{00000000-0005-0000-0000-00003B090000}"/>
    <cellStyle name="Normal-Input(1)" xfId="2355" xr:uid="{00000000-0005-0000-0000-00003C090000}"/>
    <cellStyle name="Note" xfId="2356" xr:uid="{00000000-0005-0000-0000-00003D090000}"/>
    <cellStyle name="Note 2" xfId="2357" xr:uid="{00000000-0005-0000-0000-00003E090000}"/>
    <cellStyle name="Note 3" xfId="2358" xr:uid="{00000000-0005-0000-0000-00003F090000}"/>
    <cellStyle name="num1Style" xfId="2359" xr:uid="{00000000-0005-0000-0000-000040090000}"/>
    <cellStyle name="num1Style 2" xfId="2360" xr:uid="{00000000-0005-0000-0000-000041090000}"/>
    <cellStyle name="num1Style 3" xfId="2361" xr:uid="{00000000-0005-0000-0000-000042090000}"/>
    <cellStyle name="num1Style 4" xfId="2362" xr:uid="{00000000-0005-0000-0000-000043090000}"/>
    <cellStyle name="num1Style 5" xfId="2363" xr:uid="{00000000-0005-0000-0000-000044090000}"/>
    <cellStyle name="num1Style 6" xfId="2364" xr:uid="{00000000-0005-0000-0000-000045090000}"/>
    <cellStyle name="num1Style_New_Valuation list" xfId="2365" xr:uid="{00000000-0005-0000-0000-000046090000}"/>
    <cellStyle name="num1Styleb" xfId="2366" xr:uid="{00000000-0005-0000-0000-000047090000}"/>
    <cellStyle name="num1Styleb 2" xfId="2367" xr:uid="{00000000-0005-0000-0000-000048090000}"/>
    <cellStyle name="num1Styleb 3" xfId="2368" xr:uid="{00000000-0005-0000-0000-000049090000}"/>
    <cellStyle name="num1Styleb 4" xfId="2369" xr:uid="{00000000-0005-0000-0000-00004A090000}"/>
    <cellStyle name="num1Styleb 5" xfId="2370" xr:uid="{00000000-0005-0000-0000-00004B090000}"/>
    <cellStyle name="num1Styleb 6" xfId="2371" xr:uid="{00000000-0005-0000-0000-00004C090000}"/>
    <cellStyle name="num4Style" xfId="2372" xr:uid="{00000000-0005-0000-0000-00004D090000}"/>
    <cellStyle name="num4Style 2" xfId="2373" xr:uid="{00000000-0005-0000-0000-00004E090000}"/>
    <cellStyle name="num4Style 3" xfId="2374" xr:uid="{00000000-0005-0000-0000-00004F090000}"/>
    <cellStyle name="num4Style 4" xfId="2375" xr:uid="{00000000-0005-0000-0000-000050090000}"/>
    <cellStyle name="num4Style 5" xfId="2376" xr:uid="{00000000-0005-0000-0000-000051090000}"/>
    <cellStyle name="num4Style 6" xfId="2377" xr:uid="{00000000-0005-0000-0000-000052090000}"/>
    <cellStyle name="num4Style_New_Valuation list" xfId="2378" xr:uid="{00000000-0005-0000-0000-000053090000}"/>
    <cellStyle name="num4Styleb" xfId="2379" xr:uid="{00000000-0005-0000-0000-000054090000}"/>
    <cellStyle name="num4Styleb 2" xfId="2380" xr:uid="{00000000-0005-0000-0000-000055090000}"/>
    <cellStyle name="num4Styleb 3" xfId="2381" xr:uid="{00000000-0005-0000-0000-000056090000}"/>
    <cellStyle name="num4Styleb 4" xfId="2382" xr:uid="{00000000-0005-0000-0000-000057090000}"/>
    <cellStyle name="num4Styleb 5" xfId="2383" xr:uid="{00000000-0005-0000-0000-000058090000}"/>
    <cellStyle name="num4Styleb 6" xfId="2384" xr:uid="{00000000-0005-0000-0000-000059090000}"/>
    <cellStyle name="Number" xfId="2385" xr:uid="{00000000-0005-0000-0000-00005A090000}"/>
    <cellStyle name="Number 2" xfId="2386" xr:uid="{00000000-0005-0000-0000-00005B090000}"/>
    <cellStyle name="numPStyle" xfId="2387" xr:uid="{00000000-0005-0000-0000-00005C090000}"/>
    <cellStyle name="numPStyle 2" xfId="2388" xr:uid="{00000000-0005-0000-0000-00005D090000}"/>
    <cellStyle name="numPStyle 3" xfId="2389" xr:uid="{00000000-0005-0000-0000-00005E090000}"/>
    <cellStyle name="numPStyle 4" xfId="2390" xr:uid="{00000000-0005-0000-0000-00005F090000}"/>
    <cellStyle name="numPStyle 5" xfId="2391" xr:uid="{00000000-0005-0000-0000-000060090000}"/>
    <cellStyle name="numPStyle 6" xfId="2392" xr:uid="{00000000-0005-0000-0000-000061090000}"/>
    <cellStyle name="numPStyle_New_Valuation list" xfId="2393" xr:uid="{00000000-0005-0000-0000-000062090000}"/>
    <cellStyle name="numPStyleb" xfId="2394" xr:uid="{00000000-0005-0000-0000-000063090000}"/>
    <cellStyle name="numPStyleb 2" xfId="2395" xr:uid="{00000000-0005-0000-0000-000064090000}"/>
    <cellStyle name="numPStyleb 3" xfId="2396" xr:uid="{00000000-0005-0000-0000-000065090000}"/>
    <cellStyle name="numPStyleb 4" xfId="2397" xr:uid="{00000000-0005-0000-0000-000066090000}"/>
    <cellStyle name="numPStyleb 5" xfId="2398" xr:uid="{00000000-0005-0000-0000-000067090000}"/>
    <cellStyle name="numPStyleb 6" xfId="2399" xr:uid="{00000000-0005-0000-0000-000068090000}"/>
    <cellStyle name="numXStyle" xfId="2400" xr:uid="{00000000-0005-0000-0000-000069090000}"/>
    <cellStyle name="numXStyle 2" xfId="2401" xr:uid="{00000000-0005-0000-0000-00006A090000}"/>
    <cellStyle name="numXStyle 3" xfId="2402" xr:uid="{00000000-0005-0000-0000-00006B090000}"/>
    <cellStyle name="numXStyle 4" xfId="2403" xr:uid="{00000000-0005-0000-0000-00006C090000}"/>
    <cellStyle name="numXStyle 5" xfId="2404" xr:uid="{00000000-0005-0000-0000-00006D090000}"/>
    <cellStyle name="numXStyle 6" xfId="2405" xr:uid="{00000000-0005-0000-0000-00006E090000}"/>
    <cellStyle name="numXStyle_New_Valuation list" xfId="2406" xr:uid="{00000000-0005-0000-0000-00006F090000}"/>
    <cellStyle name="numXStyleb" xfId="2407" xr:uid="{00000000-0005-0000-0000-000070090000}"/>
    <cellStyle name="numXStyleb 2" xfId="2408" xr:uid="{00000000-0005-0000-0000-000071090000}"/>
    <cellStyle name="numXStyleb 3" xfId="2409" xr:uid="{00000000-0005-0000-0000-000072090000}"/>
    <cellStyle name="numXStyleb 4" xfId="2410" xr:uid="{00000000-0005-0000-0000-000073090000}"/>
    <cellStyle name="numXStyleb 5" xfId="2411" xr:uid="{00000000-0005-0000-0000-000074090000}"/>
    <cellStyle name="numXStyleb 6" xfId="2412" xr:uid="{00000000-0005-0000-0000-000075090000}"/>
    <cellStyle name="Œ…‹æØ‚è [0.00]_!!!GO" xfId="2413" xr:uid="{00000000-0005-0000-0000-000076090000}"/>
    <cellStyle name="Œ…‹æØ‚è_!!!GO" xfId="2414" xr:uid="{00000000-0005-0000-0000-000077090000}"/>
    <cellStyle name="outh America" xfId="2415" xr:uid="{00000000-0005-0000-0000-000078090000}"/>
    <cellStyle name="outh America 2" xfId="2416" xr:uid="{00000000-0005-0000-0000-000079090000}"/>
    <cellStyle name="Output" xfId="2417" xr:uid="{00000000-0005-0000-0000-00007A090000}"/>
    <cellStyle name="Output 2" xfId="2418" xr:uid="{00000000-0005-0000-0000-00007B090000}"/>
    <cellStyle name="Output 3" xfId="2419" xr:uid="{00000000-0005-0000-0000-00007C090000}"/>
    <cellStyle name="Output_01.米国（販売実績+予想）" xfId="2420" xr:uid="{00000000-0005-0000-0000-00007D090000}"/>
    <cellStyle name="Page header" xfId="2421" xr:uid="{00000000-0005-0000-0000-00007E090000}"/>
    <cellStyle name="Page header 2" xfId="2422" xr:uid="{00000000-0005-0000-0000-00007F090000}"/>
    <cellStyle name="Page Number" xfId="2423" xr:uid="{00000000-0005-0000-0000-000080090000}"/>
    <cellStyle name="Parens (1)" xfId="2424" xr:uid="{00000000-0005-0000-0000-000081090000}"/>
    <cellStyle name="per.style" xfId="2425" xr:uid="{00000000-0005-0000-0000-000082090000}"/>
    <cellStyle name="per.style 2" xfId="2426" xr:uid="{00000000-0005-0000-0000-000083090000}"/>
    <cellStyle name="Percent (.xx)" xfId="2427" xr:uid="{00000000-0005-0000-0000-000084090000}"/>
    <cellStyle name="Percent [0]" xfId="2428" xr:uid="{00000000-0005-0000-0000-000085090000}"/>
    <cellStyle name="Percent [0] 2" xfId="2429" xr:uid="{00000000-0005-0000-0000-000086090000}"/>
    <cellStyle name="Percent [0] 3" xfId="2430" xr:uid="{00000000-0005-0000-0000-000087090000}"/>
    <cellStyle name="Percent [0] 4" xfId="2431" xr:uid="{00000000-0005-0000-0000-000088090000}"/>
    <cellStyle name="Percent [0] 5" xfId="2432" xr:uid="{00000000-0005-0000-0000-000089090000}"/>
    <cellStyle name="Percent [0] 6" xfId="2433" xr:uid="{00000000-0005-0000-0000-00008A090000}"/>
    <cellStyle name="Percent [0] 7" xfId="2434" xr:uid="{00000000-0005-0000-0000-00008B090000}"/>
    <cellStyle name="Percent [0] 8" xfId="2435" xr:uid="{00000000-0005-0000-0000-00008C090000}"/>
    <cellStyle name="Percent [00]" xfId="2436" xr:uid="{00000000-0005-0000-0000-00008D090000}"/>
    <cellStyle name="Percent [00] 2" xfId="2437" xr:uid="{00000000-0005-0000-0000-00008E090000}"/>
    <cellStyle name="Percent [00] 3" xfId="2438" xr:uid="{00000000-0005-0000-0000-00008F090000}"/>
    <cellStyle name="Percent [00] 4" xfId="2439" xr:uid="{00000000-0005-0000-0000-000090090000}"/>
    <cellStyle name="Percent [00] 5" xfId="2440" xr:uid="{00000000-0005-0000-0000-000091090000}"/>
    <cellStyle name="Percent [00] 6" xfId="2441" xr:uid="{00000000-0005-0000-0000-000092090000}"/>
    <cellStyle name="Percent [00] 7" xfId="2442" xr:uid="{00000000-0005-0000-0000-000093090000}"/>
    <cellStyle name="Percent [00] 8" xfId="2443" xr:uid="{00000000-0005-0000-0000-000094090000}"/>
    <cellStyle name="Percent [2]" xfId="2444" xr:uid="{00000000-0005-0000-0000-000095090000}"/>
    <cellStyle name="Percent [2] 2" xfId="2445" xr:uid="{00000000-0005-0000-0000-000096090000}"/>
    <cellStyle name="Percent [2] 3" xfId="2446" xr:uid="{00000000-0005-0000-0000-000097090000}"/>
    <cellStyle name="Percent [2] 4" xfId="2447" xr:uid="{00000000-0005-0000-0000-000098090000}"/>
    <cellStyle name="Percent [2] 5" xfId="2448" xr:uid="{00000000-0005-0000-0000-000099090000}"/>
    <cellStyle name="Percent [2] 6" xfId="2449" xr:uid="{00000000-0005-0000-0000-00009A090000}"/>
    <cellStyle name="Percent [2] 7" xfId="2450" xr:uid="{00000000-0005-0000-0000-00009B090000}"/>
    <cellStyle name="Percent [2] 8" xfId="2451" xr:uid="{00000000-0005-0000-0000-00009C090000}"/>
    <cellStyle name="Percent 2" xfId="2452" xr:uid="{00000000-0005-0000-0000-00009D090000}"/>
    <cellStyle name="Percent 3" xfId="2453" xr:uid="{00000000-0005-0000-0000-00009E090000}"/>
    <cellStyle name="Percent 4" xfId="2454" xr:uid="{00000000-0005-0000-0000-00009F090000}"/>
    <cellStyle name="Percent 5" xfId="2455" xr:uid="{00000000-0005-0000-0000-0000A0090000}"/>
    <cellStyle name="Percent 6" xfId="2456" xr:uid="{00000000-0005-0000-0000-0000A1090000}"/>
    <cellStyle name="Percent 7" xfId="2457" xr:uid="{00000000-0005-0000-0000-0000A2090000}"/>
    <cellStyle name="Percent 8" xfId="2458" xr:uid="{00000000-0005-0000-0000-0000A3090000}"/>
    <cellStyle name="Percent 9" xfId="2459" xr:uid="{00000000-0005-0000-0000-0000A4090000}"/>
    <cellStyle name="Percent(.x)" xfId="2460" xr:uid="{00000000-0005-0000-0000-0000A5090000}"/>
    <cellStyle name="Percent[0]" xfId="2461" xr:uid="{00000000-0005-0000-0000-0000A6090000}"/>
    <cellStyle name="Percent[0] 2" xfId="2462" xr:uid="{00000000-0005-0000-0000-0000A7090000}"/>
    <cellStyle name="Percent[2]" xfId="2463" xr:uid="{00000000-0005-0000-0000-0000A8090000}"/>
    <cellStyle name="Percent[2] 2" xfId="2464" xr:uid="{00000000-0005-0000-0000-0000A9090000}"/>
    <cellStyle name="PercentChange" xfId="2465" xr:uid="{00000000-0005-0000-0000-0000AA090000}"/>
    <cellStyle name="PL" xfId="2466" xr:uid="{00000000-0005-0000-0000-0000AB090000}"/>
    <cellStyle name="PlainDollarBoldwBorders" xfId="2467" xr:uid="{00000000-0005-0000-0000-0000AC090000}"/>
    <cellStyle name="PlainDollarBoldwBorders 2" xfId="2468" xr:uid="{00000000-0005-0000-0000-0000AD090000}"/>
    <cellStyle name="PrePop Currency (0)" xfId="2469" xr:uid="{00000000-0005-0000-0000-0000AE090000}"/>
    <cellStyle name="PrePop Currency (0) 2" xfId="2470" xr:uid="{00000000-0005-0000-0000-0000AF090000}"/>
    <cellStyle name="PrePop Currency (0) 3" xfId="2471" xr:uid="{00000000-0005-0000-0000-0000B0090000}"/>
    <cellStyle name="PrePop Currency (0) 4" xfId="2472" xr:uid="{00000000-0005-0000-0000-0000B1090000}"/>
    <cellStyle name="PrePop Currency (0) 5" xfId="2473" xr:uid="{00000000-0005-0000-0000-0000B2090000}"/>
    <cellStyle name="PrePop Currency (0) 6" xfId="2474" xr:uid="{00000000-0005-0000-0000-0000B3090000}"/>
    <cellStyle name="PrePop Currency (0) 7" xfId="2475" xr:uid="{00000000-0005-0000-0000-0000B4090000}"/>
    <cellStyle name="PrePop Currency (0) 8" xfId="2476" xr:uid="{00000000-0005-0000-0000-0000B5090000}"/>
    <cellStyle name="PrePop Currency (0)_New_Valuation list" xfId="2477" xr:uid="{00000000-0005-0000-0000-0000B6090000}"/>
    <cellStyle name="PrePop Currency (2)" xfId="2478" xr:uid="{00000000-0005-0000-0000-0000B7090000}"/>
    <cellStyle name="PrePop Currency (2) 2" xfId="2479" xr:uid="{00000000-0005-0000-0000-0000B8090000}"/>
    <cellStyle name="PrePop Currency (2) 3" xfId="2480" xr:uid="{00000000-0005-0000-0000-0000B9090000}"/>
    <cellStyle name="PrePop Currency (2) 4" xfId="2481" xr:uid="{00000000-0005-0000-0000-0000BA090000}"/>
    <cellStyle name="PrePop Currency (2) 5" xfId="2482" xr:uid="{00000000-0005-0000-0000-0000BB090000}"/>
    <cellStyle name="PrePop Currency (2) 6" xfId="2483" xr:uid="{00000000-0005-0000-0000-0000BC090000}"/>
    <cellStyle name="PrePop Currency (2) 7" xfId="2484" xr:uid="{00000000-0005-0000-0000-0000BD090000}"/>
    <cellStyle name="PrePop Currency (2) 8" xfId="2485" xr:uid="{00000000-0005-0000-0000-0000BE090000}"/>
    <cellStyle name="PrePop Currency (2)_New_Valuation list" xfId="2486" xr:uid="{00000000-0005-0000-0000-0000BF090000}"/>
    <cellStyle name="PrePop Units (0)" xfId="2487" xr:uid="{00000000-0005-0000-0000-0000C0090000}"/>
    <cellStyle name="PrePop Units (0) 2" xfId="2488" xr:uid="{00000000-0005-0000-0000-0000C1090000}"/>
    <cellStyle name="PrePop Units (0) 3" xfId="2489" xr:uid="{00000000-0005-0000-0000-0000C2090000}"/>
    <cellStyle name="PrePop Units (0) 4" xfId="2490" xr:uid="{00000000-0005-0000-0000-0000C3090000}"/>
    <cellStyle name="PrePop Units (0) 5" xfId="2491" xr:uid="{00000000-0005-0000-0000-0000C4090000}"/>
    <cellStyle name="PrePop Units (0) 6" xfId="2492" xr:uid="{00000000-0005-0000-0000-0000C5090000}"/>
    <cellStyle name="PrePop Units (0) 7" xfId="2493" xr:uid="{00000000-0005-0000-0000-0000C6090000}"/>
    <cellStyle name="PrePop Units (0) 8" xfId="2494" xr:uid="{00000000-0005-0000-0000-0000C7090000}"/>
    <cellStyle name="PrePop Units (0)_New_Valuation list" xfId="2495" xr:uid="{00000000-0005-0000-0000-0000C8090000}"/>
    <cellStyle name="PrePop Units (1)" xfId="2496" xr:uid="{00000000-0005-0000-0000-0000C9090000}"/>
    <cellStyle name="PrePop Units (1) 2" xfId="2497" xr:uid="{00000000-0005-0000-0000-0000CA090000}"/>
    <cellStyle name="PrePop Units (1) 3" xfId="2498" xr:uid="{00000000-0005-0000-0000-0000CB090000}"/>
    <cellStyle name="PrePop Units (1) 4" xfId="2499" xr:uid="{00000000-0005-0000-0000-0000CC090000}"/>
    <cellStyle name="PrePop Units (1) 5" xfId="2500" xr:uid="{00000000-0005-0000-0000-0000CD090000}"/>
    <cellStyle name="PrePop Units (1) 6" xfId="2501" xr:uid="{00000000-0005-0000-0000-0000CE090000}"/>
    <cellStyle name="PrePop Units (1) 7" xfId="2502" xr:uid="{00000000-0005-0000-0000-0000CF090000}"/>
    <cellStyle name="PrePop Units (1) 8" xfId="2503" xr:uid="{00000000-0005-0000-0000-0000D0090000}"/>
    <cellStyle name="PrePop Units (1)_New_Valuation list" xfId="2504" xr:uid="{00000000-0005-0000-0000-0000D1090000}"/>
    <cellStyle name="PrePop Units (2)" xfId="2505" xr:uid="{00000000-0005-0000-0000-0000D2090000}"/>
    <cellStyle name="PrePop Units (2) 2" xfId="2506" xr:uid="{00000000-0005-0000-0000-0000D3090000}"/>
    <cellStyle name="PrePop Units (2) 3" xfId="2507" xr:uid="{00000000-0005-0000-0000-0000D4090000}"/>
    <cellStyle name="PrePop Units (2) 4" xfId="2508" xr:uid="{00000000-0005-0000-0000-0000D5090000}"/>
    <cellStyle name="PrePop Units (2) 5" xfId="2509" xr:uid="{00000000-0005-0000-0000-0000D6090000}"/>
    <cellStyle name="PrePop Units (2) 6" xfId="2510" xr:uid="{00000000-0005-0000-0000-0000D7090000}"/>
    <cellStyle name="PrePop Units (2) 7" xfId="2511" xr:uid="{00000000-0005-0000-0000-0000D8090000}"/>
    <cellStyle name="PrePop Units (2) 8" xfId="2512" xr:uid="{00000000-0005-0000-0000-0000D9090000}"/>
    <cellStyle name="PrePop Units (2)_New_Valuation list" xfId="2513" xr:uid="{00000000-0005-0000-0000-0000DA090000}"/>
    <cellStyle name="Price" xfId="2514" xr:uid="{00000000-0005-0000-0000-0000DB090000}"/>
    <cellStyle name="ProtectedDates" xfId="2515" xr:uid="{00000000-0005-0000-0000-0000DC090000}"/>
    <cellStyle name="PSChar" xfId="2516" xr:uid="{00000000-0005-0000-0000-0000DD090000}"/>
    <cellStyle name="PSChar 2" xfId="2517" xr:uid="{00000000-0005-0000-0000-0000DE090000}"/>
    <cellStyle name="PSDate" xfId="2518" xr:uid="{00000000-0005-0000-0000-0000DF090000}"/>
    <cellStyle name="PSDate 2" xfId="2519" xr:uid="{00000000-0005-0000-0000-0000E0090000}"/>
    <cellStyle name="PSDec" xfId="2520" xr:uid="{00000000-0005-0000-0000-0000E1090000}"/>
    <cellStyle name="PSDec 2" xfId="2521" xr:uid="{00000000-0005-0000-0000-0000E2090000}"/>
    <cellStyle name="PSHeading" xfId="2522" xr:uid="{00000000-0005-0000-0000-0000E3090000}"/>
    <cellStyle name="PSHeading 2" xfId="2523" xr:uid="{00000000-0005-0000-0000-0000E4090000}"/>
    <cellStyle name="PSInt" xfId="2524" xr:uid="{00000000-0005-0000-0000-0000E5090000}"/>
    <cellStyle name="PSInt 2" xfId="2525" xr:uid="{00000000-0005-0000-0000-0000E6090000}"/>
    <cellStyle name="PSSpacer" xfId="2526" xr:uid="{00000000-0005-0000-0000-0000E7090000}"/>
    <cellStyle name="PSSpacer 2" xfId="2527" xr:uid="{00000000-0005-0000-0000-0000E8090000}"/>
    <cellStyle name="RED" xfId="2528" xr:uid="{00000000-0005-0000-0000-0000E9090000}"/>
    <cellStyle name="RED 2" xfId="2529" xr:uid="{00000000-0005-0000-0000-0000EA090000}"/>
    <cellStyle name="RED 3" xfId="2530" xr:uid="{00000000-0005-0000-0000-0000EB090000}"/>
    <cellStyle name="RED 4" xfId="2531" xr:uid="{00000000-0005-0000-0000-0000EC090000}"/>
    <cellStyle name="RED 5" xfId="2532" xr:uid="{00000000-0005-0000-0000-0000ED090000}"/>
    <cellStyle name="RED 6" xfId="2533" xr:uid="{00000000-0005-0000-0000-0000EE090000}"/>
    <cellStyle name="RED_New_Valuation list" xfId="2534" xr:uid="{00000000-0005-0000-0000-0000EF090000}"/>
    <cellStyle name="Ref Numbers" xfId="2535" xr:uid="{00000000-0005-0000-0000-0000F0090000}"/>
    <cellStyle name="Ref Numbers 2" xfId="2536" xr:uid="{00000000-0005-0000-0000-0000F1090000}"/>
    <cellStyle name="Restruct" xfId="2537" xr:uid="{00000000-0005-0000-0000-0000F2090000}"/>
    <cellStyle name="Reuters Cells" xfId="2538" xr:uid="{00000000-0005-0000-0000-0000F3090000}"/>
    <cellStyle name="Reuters Cells 2" xfId="2539" xr:uid="{00000000-0005-0000-0000-0000F4090000}"/>
    <cellStyle name="Salomon Logo" xfId="2540" xr:uid="{00000000-0005-0000-0000-0000F5090000}"/>
    <cellStyle name="ScripFactor" xfId="2541" xr:uid="{00000000-0005-0000-0000-0000F6090000}"/>
    <cellStyle name="SectionHeading" xfId="2542" xr:uid="{00000000-0005-0000-0000-0000F7090000}"/>
    <cellStyle name="ShadedCells_Database" xfId="2543" xr:uid="{00000000-0005-0000-0000-0000F8090000}"/>
    <cellStyle name="Single Accounting" xfId="2544" xr:uid="{00000000-0005-0000-0000-0000F9090000}"/>
    <cellStyle name="Source Line" xfId="2545" xr:uid="{00000000-0005-0000-0000-0000FA090000}"/>
    <cellStyle name="STANDARD" xfId="2546" xr:uid="{00000000-0005-0000-0000-0000FB090000}"/>
    <cellStyle name="STANDARD 2" xfId="2547" xr:uid="{00000000-0005-0000-0000-0000FC090000}"/>
    <cellStyle name="STANDARD 3" xfId="2548" xr:uid="{00000000-0005-0000-0000-0000FD090000}"/>
    <cellStyle name="STANDARD 4" xfId="2549" xr:uid="{00000000-0005-0000-0000-0000FE090000}"/>
    <cellStyle name="STANDARD 5" xfId="2550" xr:uid="{00000000-0005-0000-0000-0000FF090000}"/>
    <cellStyle name="STANDARD 6" xfId="2551" xr:uid="{00000000-0005-0000-0000-0000000A0000}"/>
    <cellStyle name="STANDARD 7" xfId="2552" xr:uid="{00000000-0005-0000-0000-0000010A0000}"/>
    <cellStyle name="STANDARD 8" xfId="2553" xr:uid="{00000000-0005-0000-0000-0000020A0000}"/>
    <cellStyle name="STANDARD_New_Valuation list" xfId="2554" xr:uid="{00000000-0005-0000-0000-0000030A0000}"/>
    <cellStyle name="Style 1" xfId="2555" xr:uid="{00000000-0005-0000-0000-0000040A0000}"/>
    <cellStyle name="Style 1 2" xfId="2556" xr:uid="{00000000-0005-0000-0000-0000050A0000}"/>
    <cellStyle name="Style 21" xfId="2557" xr:uid="{00000000-0005-0000-0000-0000060A0000}"/>
    <cellStyle name="Style 21 2" xfId="2558" xr:uid="{00000000-0005-0000-0000-0000070A0000}"/>
    <cellStyle name="Style 21 3" xfId="2559" xr:uid="{00000000-0005-0000-0000-0000080A0000}"/>
    <cellStyle name="Style 21 4" xfId="2560" xr:uid="{00000000-0005-0000-0000-0000090A0000}"/>
    <cellStyle name="Style 21 5" xfId="2561" xr:uid="{00000000-0005-0000-0000-00000A0A0000}"/>
    <cellStyle name="Style 21 6" xfId="2562" xr:uid="{00000000-0005-0000-0000-00000B0A0000}"/>
    <cellStyle name="Style 22" xfId="2563" xr:uid="{00000000-0005-0000-0000-00000C0A0000}"/>
    <cellStyle name="Style 22 2" xfId="2564" xr:uid="{00000000-0005-0000-0000-00000D0A0000}"/>
    <cellStyle name="Style 22 3" xfId="2565" xr:uid="{00000000-0005-0000-0000-00000E0A0000}"/>
    <cellStyle name="Style 22 4" xfId="2566" xr:uid="{00000000-0005-0000-0000-00000F0A0000}"/>
    <cellStyle name="Style 22 5" xfId="2567" xr:uid="{00000000-0005-0000-0000-0000100A0000}"/>
    <cellStyle name="Style 22 6" xfId="2568" xr:uid="{00000000-0005-0000-0000-0000110A0000}"/>
    <cellStyle name="Style 22_New_Valuation list" xfId="2569" xr:uid="{00000000-0005-0000-0000-0000120A0000}"/>
    <cellStyle name="Style 23" xfId="2570" xr:uid="{00000000-0005-0000-0000-0000130A0000}"/>
    <cellStyle name="Style 23 2" xfId="2571" xr:uid="{00000000-0005-0000-0000-0000140A0000}"/>
    <cellStyle name="Style 23 3" xfId="2572" xr:uid="{00000000-0005-0000-0000-0000150A0000}"/>
    <cellStyle name="Style 23 4" xfId="2573" xr:uid="{00000000-0005-0000-0000-0000160A0000}"/>
    <cellStyle name="Style 23 5" xfId="2574" xr:uid="{00000000-0005-0000-0000-0000170A0000}"/>
    <cellStyle name="Style 23 6" xfId="2575" xr:uid="{00000000-0005-0000-0000-0000180A0000}"/>
    <cellStyle name="Style 23_New_Valuation list" xfId="2576" xr:uid="{00000000-0005-0000-0000-0000190A0000}"/>
    <cellStyle name="Style 24" xfId="2577" xr:uid="{00000000-0005-0000-0000-00001A0A0000}"/>
    <cellStyle name="Style 24 2" xfId="2578" xr:uid="{00000000-0005-0000-0000-00001B0A0000}"/>
    <cellStyle name="Style 24 3" xfId="2579" xr:uid="{00000000-0005-0000-0000-00001C0A0000}"/>
    <cellStyle name="Style 24 4" xfId="2580" xr:uid="{00000000-0005-0000-0000-00001D0A0000}"/>
    <cellStyle name="Style 24 5" xfId="2581" xr:uid="{00000000-0005-0000-0000-00001E0A0000}"/>
    <cellStyle name="Style 24 6" xfId="2582" xr:uid="{00000000-0005-0000-0000-00001F0A0000}"/>
    <cellStyle name="Style 24_New_Valuation list" xfId="2583" xr:uid="{00000000-0005-0000-0000-0000200A0000}"/>
    <cellStyle name="Style 25" xfId="2584" xr:uid="{00000000-0005-0000-0000-0000210A0000}"/>
    <cellStyle name="Style 26" xfId="2585" xr:uid="{00000000-0005-0000-0000-0000220A0000}"/>
    <cellStyle name="Style 27" xfId="2586" xr:uid="{00000000-0005-0000-0000-0000230A0000}"/>
    <cellStyle name="Style 28" xfId="2587" xr:uid="{00000000-0005-0000-0000-0000240A0000}"/>
    <cellStyle name="Style 29" xfId="2588" xr:uid="{00000000-0005-0000-0000-0000250A0000}"/>
    <cellStyle name="Style 30" xfId="2589" xr:uid="{00000000-0005-0000-0000-0000260A0000}"/>
    <cellStyle name="Style 31" xfId="2590" xr:uid="{00000000-0005-0000-0000-0000270A0000}"/>
    <cellStyle name="Style 32" xfId="2591" xr:uid="{00000000-0005-0000-0000-0000280A0000}"/>
    <cellStyle name="Style 33" xfId="2592" xr:uid="{00000000-0005-0000-0000-0000290A0000}"/>
    <cellStyle name="Style 34" xfId="2593" xr:uid="{00000000-0005-0000-0000-00002A0A0000}"/>
    <cellStyle name="Style 35" xfId="2594" xr:uid="{00000000-0005-0000-0000-00002B0A0000}"/>
    <cellStyle name="Style 36" xfId="2595" xr:uid="{00000000-0005-0000-0000-00002C0A0000}"/>
    <cellStyle name="Style D green" xfId="2596" xr:uid="{00000000-0005-0000-0000-00002D0A0000}"/>
    <cellStyle name="Style E" xfId="2597" xr:uid="{00000000-0005-0000-0000-00002E0A0000}"/>
    <cellStyle name="Style H" xfId="2598" xr:uid="{00000000-0005-0000-0000-00002F0A0000}"/>
    <cellStyle name="Sub total" xfId="2599" xr:uid="{00000000-0005-0000-0000-0000300A0000}"/>
    <cellStyle name="Sub total 2" xfId="2600" xr:uid="{00000000-0005-0000-0000-0000310A0000}"/>
    <cellStyle name="subhead" xfId="2601" xr:uid="{00000000-0005-0000-0000-0000320A0000}"/>
    <cellStyle name="Subscribers" xfId="2602" xr:uid="{00000000-0005-0000-0000-0000330A0000}"/>
    <cellStyle name="TAB FTNOTE 9" xfId="2603" xr:uid="{00000000-0005-0000-0000-0000340A0000}"/>
    <cellStyle name="TAB FTNOTE 9 2" xfId="2604" xr:uid="{00000000-0005-0000-0000-0000350A0000}"/>
    <cellStyle name="TAB FTNOTE9A" xfId="2605" xr:uid="{00000000-0005-0000-0000-0000360A0000}"/>
    <cellStyle name="TAB FTNOTE9A 2" xfId="2606" xr:uid="{00000000-0005-0000-0000-0000370A0000}"/>
    <cellStyle name="TAB FTNOTE9B" xfId="2607" xr:uid="{00000000-0005-0000-0000-0000380A0000}"/>
    <cellStyle name="TAB FTNOTE9B 2" xfId="2608" xr:uid="{00000000-0005-0000-0000-0000390A0000}"/>
    <cellStyle name="TAB FTNT 9 SP" xfId="2609" xr:uid="{00000000-0005-0000-0000-00003A0A0000}"/>
    <cellStyle name="TAB FTNT 9 SP 2" xfId="2610" xr:uid="{00000000-0005-0000-0000-00003B0A0000}"/>
    <cellStyle name="Table end" xfId="2611" xr:uid="{00000000-0005-0000-0000-00003C0A0000}"/>
    <cellStyle name="Table end 2" xfId="2612" xr:uid="{00000000-0005-0000-0000-00003D0A0000}"/>
    <cellStyle name="TABLE FTNOTE" xfId="2613" xr:uid="{00000000-0005-0000-0000-00003E0A0000}"/>
    <cellStyle name="TABLE FTNOTE 2" xfId="2614" xr:uid="{00000000-0005-0000-0000-00003F0A0000}"/>
    <cellStyle name="Table head" xfId="2615" xr:uid="{00000000-0005-0000-0000-0000400A0000}"/>
    <cellStyle name="Table head 2" xfId="2616" xr:uid="{00000000-0005-0000-0000-0000410A0000}"/>
    <cellStyle name="Table head 3" xfId="2617" xr:uid="{00000000-0005-0000-0000-0000420A0000}"/>
    <cellStyle name="Table head 4" xfId="2618" xr:uid="{00000000-0005-0000-0000-0000430A0000}"/>
    <cellStyle name="Table head 5" xfId="2619" xr:uid="{00000000-0005-0000-0000-0000440A0000}"/>
    <cellStyle name="Table head 6" xfId="2620" xr:uid="{00000000-0005-0000-0000-0000450A0000}"/>
    <cellStyle name="Table Head Aligned" xfId="2621" xr:uid="{00000000-0005-0000-0000-0000460A0000}"/>
    <cellStyle name="Table Head Blue" xfId="2622" xr:uid="{00000000-0005-0000-0000-0000470A0000}"/>
    <cellStyle name="Table Head Green" xfId="2623" xr:uid="{00000000-0005-0000-0000-0000480A0000}"/>
    <cellStyle name="Table Head_Dual Charts Template" xfId="2624" xr:uid="{00000000-0005-0000-0000-0000490A0000}"/>
    <cellStyle name="Table Heading" xfId="2625" xr:uid="{00000000-0005-0000-0000-00004A0A0000}"/>
    <cellStyle name="TABLE SOURCE" xfId="2626" xr:uid="{00000000-0005-0000-0000-00004B0A0000}"/>
    <cellStyle name="TABLE SOURCE 2" xfId="2627" xr:uid="{00000000-0005-0000-0000-00004C0A0000}"/>
    <cellStyle name="TABLE SOURCEA" xfId="2628" xr:uid="{00000000-0005-0000-0000-00004D0A0000}"/>
    <cellStyle name="TABLE SOURCEA 2" xfId="2629" xr:uid="{00000000-0005-0000-0000-00004E0A0000}"/>
    <cellStyle name="TABLE SOURCEB" xfId="2630" xr:uid="{00000000-0005-0000-0000-00004F0A0000}"/>
    <cellStyle name="TABLE SOURCEB 2" xfId="2631" xr:uid="{00000000-0005-0000-0000-0000500A0000}"/>
    <cellStyle name="TABLE TEXT" xfId="2632" xr:uid="{00000000-0005-0000-0000-0000510A0000}"/>
    <cellStyle name="TABLE TEXT 1" xfId="2633" xr:uid="{00000000-0005-0000-0000-0000520A0000}"/>
    <cellStyle name="TABLE TEXT 1 2" xfId="2634" xr:uid="{00000000-0005-0000-0000-0000530A0000}"/>
    <cellStyle name="TABLE TEXT 2" xfId="2635" xr:uid="{00000000-0005-0000-0000-0000540A0000}"/>
    <cellStyle name="TABLE TEXT 2 2" xfId="2636" xr:uid="{00000000-0005-0000-0000-0000550A0000}"/>
    <cellStyle name="TABLE TEXT 3" xfId="2637" xr:uid="{00000000-0005-0000-0000-0000560A0000}"/>
    <cellStyle name="TABLE TEXT 8" xfId="2638" xr:uid="{00000000-0005-0000-0000-0000570A0000}"/>
    <cellStyle name="TABLE TEXT 8 2" xfId="2639" xr:uid="{00000000-0005-0000-0000-0000580A0000}"/>
    <cellStyle name="table text bold" xfId="2640" xr:uid="{00000000-0005-0000-0000-0000590A0000}"/>
    <cellStyle name="table text bold 2" xfId="2641" xr:uid="{00000000-0005-0000-0000-00005A0A0000}"/>
    <cellStyle name="table text bold green" xfId="2642" xr:uid="{00000000-0005-0000-0000-00005B0A0000}"/>
    <cellStyle name="table text bold green 2" xfId="2643" xr:uid="{00000000-0005-0000-0000-00005C0A0000}"/>
    <cellStyle name="table text bold green 3" xfId="2644" xr:uid="{00000000-0005-0000-0000-00005D0A0000}"/>
    <cellStyle name="table text bold green 4" xfId="2645" xr:uid="{00000000-0005-0000-0000-00005E0A0000}"/>
    <cellStyle name="table text bold green 5" xfId="2646" xr:uid="{00000000-0005-0000-0000-00005F0A0000}"/>
    <cellStyle name="table text bold green 6" xfId="2647" xr:uid="{00000000-0005-0000-0000-0000600A0000}"/>
    <cellStyle name="table text light" xfId="2648" xr:uid="{00000000-0005-0000-0000-0000610A0000}"/>
    <cellStyle name="table text light 2" xfId="2649" xr:uid="{00000000-0005-0000-0000-0000620A0000}"/>
    <cellStyle name="Table Text_Dual Charts Template" xfId="2650" xr:uid="{00000000-0005-0000-0000-0000630A0000}"/>
    <cellStyle name="Table Title" xfId="2651" xr:uid="{00000000-0005-0000-0000-0000640A0000}"/>
    <cellStyle name="Table Units" xfId="2652" xr:uid="{00000000-0005-0000-0000-0000650A0000}"/>
    <cellStyle name="Table_Header" xfId="2653" xr:uid="{00000000-0005-0000-0000-0000660A0000}"/>
    <cellStyle name="TableBody" xfId="2654" xr:uid="{00000000-0005-0000-0000-0000670A0000}"/>
    <cellStyle name="TableColHeads" xfId="2655" xr:uid="{00000000-0005-0000-0000-0000680A0000}"/>
    <cellStyle name="Terms" xfId="2656" xr:uid="{00000000-0005-0000-0000-0000690A0000}"/>
    <cellStyle name="TEXT #.#%" xfId="2657" xr:uid="{00000000-0005-0000-0000-00006A0A0000}"/>
    <cellStyle name="TEXT #.#% 2" xfId="2658" xr:uid="{00000000-0005-0000-0000-00006B0A0000}"/>
    <cellStyle name="Text 1" xfId="2659" xr:uid="{00000000-0005-0000-0000-00006C0A0000}"/>
    <cellStyle name="Text Head 1" xfId="2660" xr:uid="{00000000-0005-0000-0000-00006D0A0000}"/>
    <cellStyle name="Text Indent A" xfId="2661" xr:uid="{00000000-0005-0000-0000-00006E0A0000}"/>
    <cellStyle name="Text Indent B" xfId="2662" xr:uid="{00000000-0005-0000-0000-00006F0A0000}"/>
    <cellStyle name="Text Indent B 2" xfId="2663" xr:uid="{00000000-0005-0000-0000-0000700A0000}"/>
    <cellStyle name="Text Indent B 3" xfId="2664" xr:uid="{00000000-0005-0000-0000-0000710A0000}"/>
    <cellStyle name="Text Indent B 4" xfId="2665" xr:uid="{00000000-0005-0000-0000-0000720A0000}"/>
    <cellStyle name="Text Indent B 5" xfId="2666" xr:uid="{00000000-0005-0000-0000-0000730A0000}"/>
    <cellStyle name="Text Indent B 6" xfId="2667" xr:uid="{00000000-0005-0000-0000-0000740A0000}"/>
    <cellStyle name="Text Indent B 7" xfId="2668" xr:uid="{00000000-0005-0000-0000-0000750A0000}"/>
    <cellStyle name="Text Indent B 8" xfId="2669" xr:uid="{00000000-0005-0000-0000-0000760A0000}"/>
    <cellStyle name="Text Indent B_New_Valuation list" xfId="2670" xr:uid="{00000000-0005-0000-0000-0000770A0000}"/>
    <cellStyle name="Text Indent C" xfId="2671" xr:uid="{00000000-0005-0000-0000-0000780A0000}"/>
    <cellStyle name="Text Indent C 2" xfId="2672" xr:uid="{00000000-0005-0000-0000-0000790A0000}"/>
    <cellStyle name="Text Indent C 3" xfId="2673" xr:uid="{00000000-0005-0000-0000-00007A0A0000}"/>
    <cellStyle name="Text Indent C 4" xfId="2674" xr:uid="{00000000-0005-0000-0000-00007B0A0000}"/>
    <cellStyle name="Text Indent C 5" xfId="2675" xr:uid="{00000000-0005-0000-0000-00007C0A0000}"/>
    <cellStyle name="Text Indent C 6" xfId="2676" xr:uid="{00000000-0005-0000-0000-00007D0A0000}"/>
    <cellStyle name="Text Indent C 7" xfId="2677" xr:uid="{00000000-0005-0000-0000-00007E0A0000}"/>
    <cellStyle name="Text Indent C 8" xfId="2678" xr:uid="{00000000-0005-0000-0000-00007F0A0000}"/>
    <cellStyle name="Text Indent C_New_Valuation list" xfId="2679" xr:uid="{00000000-0005-0000-0000-0000800A0000}"/>
    <cellStyle name="textbold" xfId="2680" xr:uid="{00000000-0005-0000-0000-0000810A0000}"/>
    <cellStyle name="textbold 2" xfId="2681" xr:uid="{00000000-0005-0000-0000-0000820A0000}"/>
    <cellStyle name="textbold 3" xfId="2682" xr:uid="{00000000-0005-0000-0000-0000830A0000}"/>
    <cellStyle name="textbold 4" xfId="2683" xr:uid="{00000000-0005-0000-0000-0000840A0000}"/>
    <cellStyle name="textbold 5" xfId="2684" xr:uid="{00000000-0005-0000-0000-0000850A0000}"/>
    <cellStyle name="textbold 6" xfId="2685" xr:uid="{00000000-0005-0000-0000-0000860A0000}"/>
    <cellStyle name="Times 10" xfId="2686" xr:uid="{00000000-0005-0000-0000-0000870A0000}"/>
    <cellStyle name="Times 12" xfId="2687" xr:uid="{00000000-0005-0000-0000-0000880A0000}"/>
    <cellStyle name="Times New Roman" xfId="2688" xr:uid="{00000000-0005-0000-0000-0000890A0000}"/>
    <cellStyle name="Tina" xfId="2689" xr:uid="{00000000-0005-0000-0000-00008A0A0000}"/>
    <cellStyle name="Title" xfId="2690" xr:uid="{00000000-0005-0000-0000-00008B0A0000}"/>
    <cellStyle name="Title Line" xfId="2691" xr:uid="{00000000-0005-0000-0000-00008C0A0000}"/>
    <cellStyle name="Title_01.米国（販売実績+予想）" xfId="2692" xr:uid="{00000000-0005-0000-0000-00008D0A0000}"/>
    <cellStyle name="Titles" xfId="2693" xr:uid="{00000000-0005-0000-0000-00008E0A0000}"/>
    <cellStyle name="Titre colonne" xfId="2694" xr:uid="{00000000-0005-0000-0000-00008F0A0000}"/>
    <cellStyle name="Titre colonnes" xfId="2695" xr:uid="{00000000-0005-0000-0000-0000900A0000}"/>
    <cellStyle name="Titre general" xfId="2696" xr:uid="{00000000-0005-0000-0000-0000910A0000}"/>
    <cellStyle name="Titre général" xfId="2697" xr:uid="{00000000-0005-0000-0000-0000920A0000}"/>
    <cellStyle name="Titre ligne" xfId="2698" xr:uid="{00000000-0005-0000-0000-0000930A0000}"/>
    <cellStyle name="Titre lignes" xfId="2699" xr:uid="{00000000-0005-0000-0000-0000940A0000}"/>
    <cellStyle name="Titre tableau" xfId="2700" xr:uid="{00000000-0005-0000-0000-0000950A0000}"/>
    <cellStyle name="Top Row" xfId="2701" xr:uid="{00000000-0005-0000-0000-0000960A0000}"/>
    <cellStyle name="Total" xfId="2702" xr:uid="{00000000-0005-0000-0000-0000970A0000}"/>
    <cellStyle name="Total 10" xfId="2703" xr:uid="{00000000-0005-0000-0000-0000980A0000}"/>
    <cellStyle name="Total 10 2" xfId="2704" xr:uid="{00000000-0005-0000-0000-0000990A0000}"/>
    <cellStyle name="Total 10 3" xfId="2925" xr:uid="{00000000-0005-0000-0000-00009A0A0000}"/>
    <cellStyle name="Total 10 4" xfId="2866" xr:uid="{00000000-0005-0000-0000-00009B0A0000}"/>
    <cellStyle name="Total 10 5" xfId="2881" xr:uid="{00000000-0005-0000-0000-00009C0A0000}"/>
    <cellStyle name="Total 10 6" xfId="2914" xr:uid="{00000000-0005-0000-0000-00009D0A0000}"/>
    <cellStyle name="Total 10 7" xfId="2903" xr:uid="{00000000-0005-0000-0000-00009E0A0000}"/>
    <cellStyle name="Total 2" xfId="2705" xr:uid="{00000000-0005-0000-0000-00009F0A0000}"/>
    <cellStyle name="Total 2 10" xfId="2880" xr:uid="{00000000-0005-0000-0000-0000A00A0000}"/>
    <cellStyle name="Total 2 11" xfId="2915" xr:uid="{00000000-0005-0000-0000-0000A10A0000}"/>
    <cellStyle name="Total 2 12" xfId="2904" xr:uid="{00000000-0005-0000-0000-0000A20A0000}"/>
    <cellStyle name="Total 2 2" xfId="2706" xr:uid="{00000000-0005-0000-0000-0000A30A0000}"/>
    <cellStyle name="Total 2 2 2" xfId="2707" xr:uid="{00000000-0005-0000-0000-0000A40A0000}"/>
    <cellStyle name="Total 2 2 3" xfId="2927" xr:uid="{00000000-0005-0000-0000-0000A50A0000}"/>
    <cellStyle name="Total 2 2 4" xfId="2864" xr:uid="{00000000-0005-0000-0000-0000A60A0000}"/>
    <cellStyle name="Total 2 2 5" xfId="2850" xr:uid="{00000000-0005-0000-0000-0000A70A0000}"/>
    <cellStyle name="Total 2 2 6" xfId="2916" xr:uid="{00000000-0005-0000-0000-0000A80A0000}"/>
    <cellStyle name="Total 2 2 7" xfId="2849" xr:uid="{00000000-0005-0000-0000-0000A90A0000}"/>
    <cellStyle name="Total 2 3" xfId="2708" xr:uid="{00000000-0005-0000-0000-0000AA0A0000}"/>
    <cellStyle name="Total 2 3 2" xfId="2709" xr:uid="{00000000-0005-0000-0000-0000AB0A0000}"/>
    <cellStyle name="Total 2 3 3" xfId="2928" xr:uid="{00000000-0005-0000-0000-0000AC0A0000}"/>
    <cellStyle name="Total 2 3 4" xfId="2863" xr:uid="{00000000-0005-0000-0000-0000AD0A0000}"/>
    <cellStyle name="Total 2 3 5" xfId="2943" xr:uid="{00000000-0005-0000-0000-0000AE0A0000}"/>
    <cellStyle name="Total 2 3 6" xfId="2917" xr:uid="{00000000-0005-0000-0000-0000AF0A0000}"/>
    <cellStyle name="Total 2 3 7" xfId="2852" xr:uid="{00000000-0005-0000-0000-0000B00A0000}"/>
    <cellStyle name="Total 2 4" xfId="2710" xr:uid="{00000000-0005-0000-0000-0000B10A0000}"/>
    <cellStyle name="Total 2 4 2" xfId="2711" xr:uid="{00000000-0005-0000-0000-0000B20A0000}"/>
    <cellStyle name="Total 2 4 3" xfId="2929" xr:uid="{00000000-0005-0000-0000-0000B30A0000}"/>
    <cellStyle name="Total 2 4 4" xfId="2862" xr:uid="{00000000-0005-0000-0000-0000B40A0000}"/>
    <cellStyle name="Total 2 4 5" xfId="2879" xr:uid="{00000000-0005-0000-0000-0000B50A0000}"/>
    <cellStyle name="Total 2 4 6" xfId="2948" xr:uid="{00000000-0005-0000-0000-0000B60A0000}"/>
    <cellStyle name="Total 2 4 7" xfId="2905" xr:uid="{00000000-0005-0000-0000-0000B70A0000}"/>
    <cellStyle name="Total 2 5" xfId="2712" xr:uid="{00000000-0005-0000-0000-0000B80A0000}"/>
    <cellStyle name="Total 2 5 2" xfId="2713" xr:uid="{00000000-0005-0000-0000-0000B90A0000}"/>
    <cellStyle name="Total 2 5 3" xfId="2930" xr:uid="{00000000-0005-0000-0000-0000BA0A0000}"/>
    <cellStyle name="Total 2 5 4" xfId="2861" xr:uid="{00000000-0005-0000-0000-0000BB0A0000}"/>
    <cellStyle name="Total 2 5 5" xfId="2878" xr:uid="{00000000-0005-0000-0000-0000BC0A0000}"/>
    <cellStyle name="Total 2 5 6" xfId="2949" xr:uid="{00000000-0005-0000-0000-0000BD0A0000}"/>
    <cellStyle name="Total 2 5 7" xfId="2906" xr:uid="{00000000-0005-0000-0000-0000BE0A0000}"/>
    <cellStyle name="Total 2 6" xfId="2714" xr:uid="{00000000-0005-0000-0000-0000BF0A0000}"/>
    <cellStyle name="Total 2 6 2" xfId="2715" xr:uid="{00000000-0005-0000-0000-0000C00A0000}"/>
    <cellStyle name="Total 2 6 3" xfId="2931" xr:uid="{00000000-0005-0000-0000-0000C10A0000}"/>
    <cellStyle name="Total 2 6 4" xfId="2860" xr:uid="{00000000-0005-0000-0000-0000C20A0000}"/>
    <cellStyle name="Total 2 6 5" xfId="2877" xr:uid="{00000000-0005-0000-0000-0000C30A0000}"/>
    <cellStyle name="Total 2 6 6" xfId="2918" xr:uid="{00000000-0005-0000-0000-0000C40A0000}"/>
    <cellStyle name="Total 2 6 7" xfId="2907" xr:uid="{00000000-0005-0000-0000-0000C50A0000}"/>
    <cellStyle name="Total 2 7" xfId="2716" xr:uid="{00000000-0005-0000-0000-0000C60A0000}"/>
    <cellStyle name="Total 2 8" xfId="2926" xr:uid="{00000000-0005-0000-0000-0000C70A0000}"/>
    <cellStyle name="Total 2 9" xfId="2865" xr:uid="{00000000-0005-0000-0000-0000C80A0000}"/>
    <cellStyle name="Total 3" xfId="2717" xr:uid="{00000000-0005-0000-0000-0000C90A0000}"/>
    <cellStyle name="Total 3 2" xfId="2718" xr:uid="{00000000-0005-0000-0000-0000CA0A0000}"/>
    <cellStyle name="Total 3 3" xfId="2932" xr:uid="{00000000-0005-0000-0000-0000CB0A0000}"/>
    <cellStyle name="Total 3 4" xfId="2859" xr:uid="{00000000-0005-0000-0000-0000CC0A0000}"/>
    <cellStyle name="Total 3 5" xfId="2876" xr:uid="{00000000-0005-0000-0000-0000CD0A0000}"/>
    <cellStyle name="Total 3 6" xfId="2919" xr:uid="{00000000-0005-0000-0000-0000CE0A0000}"/>
    <cellStyle name="Total 3 7" xfId="2908" xr:uid="{00000000-0005-0000-0000-0000CF0A0000}"/>
    <cellStyle name="Total 4" xfId="2719" xr:uid="{00000000-0005-0000-0000-0000D00A0000}"/>
    <cellStyle name="Total 4 2" xfId="2720" xr:uid="{00000000-0005-0000-0000-0000D10A0000}"/>
    <cellStyle name="Total 4 3" xfId="2933" xr:uid="{00000000-0005-0000-0000-0000D20A0000}"/>
    <cellStyle name="Total 4 4" xfId="2858" xr:uid="{00000000-0005-0000-0000-0000D30A0000}"/>
    <cellStyle name="Total 4 5" xfId="2875" xr:uid="{00000000-0005-0000-0000-0000D40A0000}"/>
    <cellStyle name="Total 4 6" xfId="2920" xr:uid="{00000000-0005-0000-0000-0000D50A0000}"/>
    <cellStyle name="Total 4 7" xfId="2909" xr:uid="{00000000-0005-0000-0000-0000D60A0000}"/>
    <cellStyle name="Total 5" xfId="2721" xr:uid="{00000000-0005-0000-0000-0000D70A0000}"/>
    <cellStyle name="Total 5 2" xfId="2722" xr:uid="{00000000-0005-0000-0000-0000D80A0000}"/>
    <cellStyle name="Total 5 3" xfId="2934" xr:uid="{00000000-0005-0000-0000-0000D90A0000}"/>
    <cellStyle name="Total 5 4" xfId="2857" xr:uid="{00000000-0005-0000-0000-0000DA0A0000}"/>
    <cellStyle name="Total 5 5" xfId="2874" xr:uid="{00000000-0005-0000-0000-0000DB0A0000}"/>
    <cellStyle name="Total 5 6" xfId="2921" xr:uid="{00000000-0005-0000-0000-0000DC0A0000}"/>
    <cellStyle name="Total 5 7" xfId="2910" xr:uid="{00000000-0005-0000-0000-0000DD0A0000}"/>
    <cellStyle name="Total 6" xfId="2723" xr:uid="{00000000-0005-0000-0000-0000DE0A0000}"/>
    <cellStyle name="Total 6 2" xfId="2724" xr:uid="{00000000-0005-0000-0000-0000DF0A0000}"/>
    <cellStyle name="Total 6 3" xfId="2935" xr:uid="{00000000-0005-0000-0000-0000E00A0000}"/>
    <cellStyle name="Total 6 4" xfId="2856" xr:uid="{00000000-0005-0000-0000-0000E10A0000}"/>
    <cellStyle name="Total 6 5" xfId="2873" xr:uid="{00000000-0005-0000-0000-0000E20A0000}"/>
    <cellStyle name="Total 6 6" xfId="2922" xr:uid="{00000000-0005-0000-0000-0000E30A0000}"/>
    <cellStyle name="Total 6 7" xfId="2945" xr:uid="{00000000-0005-0000-0000-0000E40A0000}"/>
    <cellStyle name="Total 7" xfId="2725" xr:uid="{00000000-0005-0000-0000-0000E50A0000}"/>
    <cellStyle name="Total 7 2" xfId="2726" xr:uid="{00000000-0005-0000-0000-0000E60A0000}"/>
    <cellStyle name="Total 7 3" xfId="2936" xr:uid="{00000000-0005-0000-0000-0000E70A0000}"/>
    <cellStyle name="Total 7 4" xfId="2855" xr:uid="{00000000-0005-0000-0000-0000E80A0000}"/>
    <cellStyle name="Total 7 5" xfId="2872" xr:uid="{00000000-0005-0000-0000-0000E90A0000}"/>
    <cellStyle name="Total 7 6" xfId="2923" xr:uid="{00000000-0005-0000-0000-0000EA0A0000}"/>
    <cellStyle name="Total 7 7" xfId="2911" xr:uid="{00000000-0005-0000-0000-0000EB0A0000}"/>
    <cellStyle name="Total 8" xfId="2727" xr:uid="{00000000-0005-0000-0000-0000EC0A0000}"/>
    <cellStyle name="Total 8 2" xfId="2728" xr:uid="{00000000-0005-0000-0000-0000ED0A0000}"/>
    <cellStyle name="Total 8 3" xfId="2937" xr:uid="{00000000-0005-0000-0000-0000EE0A0000}"/>
    <cellStyle name="Total 8 4" xfId="2854" xr:uid="{00000000-0005-0000-0000-0000EF0A0000}"/>
    <cellStyle name="Total 8 5" xfId="2871" xr:uid="{00000000-0005-0000-0000-0000F00A0000}"/>
    <cellStyle name="Total 8 6" xfId="2924" xr:uid="{00000000-0005-0000-0000-0000F10A0000}"/>
    <cellStyle name="Total 8 7" xfId="2912" xr:uid="{00000000-0005-0000-0000-0000F20A0000}"/>
    <cellStyle name="Total 9" xfId="2729" xr:uid="{00000000-0005-0000-0000-0000F30A0000}"/>
    <cellStyle name="Total 9 2" xfId="2730" xr:uid="{00000000-0005-0000-0000-0000F40A0000}"/>
    <cellStyle name="Total 9 3" xfId="2938" xr:uid="{00000000-0005-0000-0000-0000F50A0000}"/>
    <cellStyle name="Total 9 4" xfId="2853" xr:uid="{00000000-0005-0000-0000-0000F60A0000}"/>
    <cellStyle name="Total 9 5" xfId="2870" xr:uid="{00000000-0005-0000-0000-0000F70A0000}"/>
    <cellStyle name="Total 9 6" xfId="2947" xr:uid="{00000000-0005-0000-0000-0000F80A0000}"/>
    <cellStyle name="Total 9 7" xfId="2913" xr:uid="{00000000-0005-0000-0000-0000F90A0000}"/>
    <cellStyle name="Total intermediaire" xfId="2731" xr:uid="{00000000-0005-0000-0000-0000FA0A0000}"/>
    <cellStyle name="Total intermediaire 0" xfId="2732" xr:uid="{00000000-0005-0000-0000-0000FB0A0000}"/>
    <cellStyle name="Total intermediaire 1" xfId="2733" xr:uid="{00000000-0005-0000-0000-0000FC0A0000}"/>
    <cellStyle name="Total intermediaire 2" xfId="2734" xr:uid="{00000000-0005-0000-0000-0000FD0A0000}"/>
    <cellStyle name="Total intermediaire 3" xfId="2735" xr:uid="{00000000-0005-0000-0000-0000FE0A0000}"/>
    <cellStyle name="Total intermediaire 4" xfId="2736" xr:uid="{00000000-0005-0000-0000-0000FF0A0000}"/>
    <cellStyle name="Total Row" xfId="2737" xr:uid="{00000000-0005-0000-0000-0000000B0000}"/>
    <cellStyle name="Total tableau" xfId="2738" xr:uid="{00000000-0005-0000-0000-0000010B0000}"/>
    <cellStyle name="Total_01.米国（販売実績+予想）" xfId="2739" xr:uid="{00000000-0005-0000-0000-0000020B0000}"/>
    <cellStyle name="Totals" xfId="2740" xr:uid="{00000000-0005-0000-0000-0000030B0000}"/>
    <cellStyle name="underline 1 decimal" xfId="2741" xr:uid="{00000000-0005-0000-0000-0000040B0000}"/>
    <cellStyle name="Underline_Single" xfId="2742" xr:uid="{00000000-0005-0000-0000-0000050B0000}"/>
    <cellStyle name="UnProtectedCalc" xfId="2743" xr:uid="{00000000-0005-0000-0000-0000060B0000}"/>
    <cellStyle name="Upload Only" xfId="2744" xr:uid="{00000000-0005-0000-0000-0000070B0000}"/>
    <cellStyle name="Warning Text" xfId="2745" xr:uid="{00000000-0005-0000-0000-0000080B0000}"/>
    <cellStyle name="Warning Text 2" xfId="2746" xr:uid="{00000000-0005-0000-0000-0000090B0000}"/>
    <cellStyle name="Warning Text 3" xfId="2747" xr:uid="{00000000-0005-0000-0000-00000A0B0000}"/>
    <cellStyle name="weekly" xfId="2748" xr:uid="{00000000-0005-0000-0000-00000B0B0000}"/>
    <cellStyle name="Year" xfId="2749" xr:uid="{00000000-0005-0000-0000-00000C0B0000}"/>
    <cellStyle name="Year 2" xfId="2750" xr:uid="{00000000-0005-0000-0000-00000D0B0000}"/>
    <cellStyle name="Year 3" xfId="2751" xr:uid="{00000000-0005-0000-0000-00000E0B0000}"/>
    <cellStyle name="Year 4" xfId="2752" xr:uid="{00000000-0005-0000-0000-00000F0B0000}"/>
    <cellStyle name="Year 5" xfId="2753" xr:uid="{00000000-0005-0000-0000-0000100B0000}"/>
    <cellStyle name="Year 6" xfId="2754" xr:uid="{00000000-0005-0000-0000-0000110B0000}"/>
    <cellStyle name="Yen" xfId="2755" xr:uid="{00000000-0005-0000-0000-0000120B0000}"/>
    <cellStyle name="YYYY/M/D" xfId="2756" xr:uid="{00000000-0005-0000-0000-0000130B0000}"/>
    <cellStyle name="YYYY/MM/DD" xfId="2757" xr:uid="{00000000-0005-0000-0000-0000140B0000}"/>
    <cellStyle name="YYYY/MM/DD 2" xfId="2758" xr:uid="{00000000-0005-0000-0000-0000150B0000}"/>
    <cellStyle name="スタイル 1" xfId="2759" xr:uid="{00000000-0005-0000-0000-0000160B0000}"/>
    <cellStyle name="スタイル 1 2" xfId="2760" xr:uid="{00000000-0005-0000-0000-0000170B0000}"/>
    <cellStyle name="タイトル" xfId="1" builtinId="15" hidden="1"/>
    <cellStyle name="チェック セル" xfId="13" builtinId="23" hidden="1"/>
    <cellStyle name="どちらでもない" xfId="8" builtinId="28" hidden="1"/>
    <cellStyle name="パーセント 10" xfId="2761" xr:uid="{00000000-0005-0000-0000-00001C0B0000}"/>
    <cellStyle name="パーセント 11" xfId="2762" xr:uid="{00000000-0005-0000-0000-00001D0B0000}"/>
    <cellStyle name="パーセント 12" xfId="2951" xr:uid="{00000000-0005-0000-0000-00001E0B0000}"/>
    <cellStyle name="パーセント 2" xfId="19" xr:uid="{00000000-0005-0000-0000-00001F0B0000}"/>
    <cellStyle name="パーセント 2 2" xfId="2763" xr:uid="{00000000-0005-0000-0000-0000200B0000}"/>
    <cellStyle name="パーセント 2 2 2" xfId="2764" xr:uid="{00000000-0005-0000-0000-0000210B0000}"/>
    <cellStyle name="パーセント 2 3" xfId="2765" xr:uid="{00000000-0005-0000-0000-0000220B0000}"/>
    <cellStyle name="パーセント 2 4" xfId="2846" xr:uid="{00000000-0005-0000-0000-0000230B0000}"/>
    <cellStyle name="パーセント 3" xfId="2766" xr:uid="{00000000-0005-0000-0000-0000240B0000}"/>
    <cellStyle name="パーセント 3 2" xfId="2767" xr:uid="{00000000-0005-0000-0000-0000250B0000}"/>
    <cellStyle name="パーセント 3 3" xfId="2768" xr:uid="{00000000-0005-0000-0000-0000260B0000}"/>
    <cellStyle name="パーセント 4" xfId="20" xr:uid="{00000000-0005-0000-0000-0000270B0000}"/>
    <cellStyle name="パーセント 5" xfId="2769" xr:uid="{00000000-0005-0000-0000-0000280B0000}"/>
    <cellStyle name="パーセント 6" xfId="2770" xr:uid="{00000000-0005-0000-0000-0000290B0000}"/>
    <cellStyle name="パーセント 7" xfId="2771" xr:uid="{00000000-0005-0000-0000-00002A0B0000}"/>
    <cellStyle name="パーセント 7 2" xfId="2772" xr:uid="{00000000-0005-0000-0000-00002B0B0000}"/>
    <cellStyle name="パーセント 8" xfId="2773" xr:uid="{00000000-0005-0000-0000-00002C0B0000}"/>
    <cellStyle name="パーセント 9" xfId="2774" xr:uid="{00000000-0005-0000-0000-00002D0B0000}"/>
    <cellStyle name="ﾊﾟｰｾﾝﾄ1桁" xfId="2775" xr:uid="{00000000-0005-0000-0000-00002E0B0000}"/>
    <cellStyle name="ﾊﾟｰｾﾝﾄ1桁 2" xfId="2776" xr:uid="{00000000-0005-0000-0000-00002F0B0000}"/>
    <cellStyle name="ﾊﾟｰｾﾝﾄ2桁" xfId="2777" xr:uid="{00000000-0005-0000-0000-0000300B0000}"/>
    <cellStyle name="ﾊﾟｰｾﾝﾄ2桁 2" xfId="2778" xr:uid="{00000000-0005-0000-0000-0000310B0000}"/>
    <cellStyle name="ハイパーリンク 2" xfId="2779" xr:uid="{00000000-0005-0000-0000-0000320B0000}"/>
    <cellStyle name="ハイパーリンク 3" xfId="2780" xr:uid="{00000000-0005-0000-0000-0000330B0000}"/>
    <cellStyle name="ハイパーリンク 4" xfId="2781" xr:uid="{00000000-0005-0000-0000-0000340B0000}"/>
    <cellStyle name="メモ" xfId="15" builtinId="10" hidden="1"/>
    <cellStyle name="リンク セル" xfId="12" builtinId="24" hidden="1"/>
    <cellStyle name="ルックイン" xfId="2782" xr:uid="{00000000-0005-0000-0000-0000370B0000}"/>
    <cellStyle name="悪い" xfId="7" builtinId="27" hidden="1"/>
    <cellStyle name="一般_bs992q" xfId="2783" xr:uid="{00000000-0005-0000-0000-0000390B0000}"/>
    <cellStyle name="貨幣[0]_laroux" xfId="2784" xr:uid="{00000000-0005-0000-0000-00003A0B0000}"/>
    <cellStyle name="区切無し" xfId="2785" xr:uid="{00000000-0005-0000-0000-00003B0B0000}"/>
    <cellStyle name="区切無し 2" xfId="2786" xr:uid="{00000000-0005-0000-0000-00003C0B0000}"/>
    <cellStyle name="計算" xfId="11" builtinId="22" hidden="1"/>
    <cellStyle name="警告文" xfId="14" builtinId="11" hidden="1"/>
    <cellStyle name="桁蟻唇Ｆ [0.00]_pldt" xfId="2787" xr:uid="{00000000-0005-0000-0000-00003F0B0000}"/>
    <cellStyle name="桁蟻唇Ｆ_pldt" xfId="2788" xr:uid="{00000000-0005-0000-0000-0000400B0000}"/>
    <cellStyle name="桁区切り [0.00] 2" xfId="2789" xr:uid="{00000000-0005-0000-0000-0000420B0000}"/>
    <cellStyle name="桁区切り 10" xfId="2790" xr:uid="{00000000-0005-0000-0000-0000430B0000}"/>
    <cellStyle name="桁区切り 11" xfId="2791" xr:uid="{00000000-0005-0000-0000-0000440B0000}"/>
    <cellStyle name="桁区切り 12" xfId="2792" xr:uid="{00000000-0005-0000-0000-0000450B0000}"/>
    <cellStyle name="桁区切り 13" xfId="2844" xr:uid="{00000000-0005-0000-0000-0000460B0000}"/>
    <cellStyle name="桁区切り 14" xfId="2946" xr:uid="{00000000-0005-0000-0000-0000470B0000}"/>
    <cellStyle name="桁区切り 15" xfId="2847" xr:uid="{00000000-0005-0000-0000-0000480B0000}"/>
    <cellStyle name="桁区切り 16" xfId="2942" xr:uid="{00000000-0005-0000-0000-0000490B0000}"/>
    <cellStyle name="桁区切り 17" xfId="2944" xr:uid="{00000000-0005-0000-0000-00004A0B0000}"/>
    <cellStyle name="桁区切り 18" xfId="2940" xr:uid="{00000000-0005-0000-0000-00004B0B0000}"/>
    <cellStyle name="桁区切り 19" xfId="2941" xr:uid="{00000000-0005-0000-0000-00004C0B0000}"/>
    <cellStyle name="桁区切り 2" xfId="21" xr:uid="{00000000-0005-0000-0000-00004D0B0000}"/>
    <cellStyle name="桁区切り 2 2" xfId="2793" xr:uid="{00000000-0005-0000-0000-00004E0B0000}"/>
    <cellStyle name="桁区切り 2 2 2" xfId="2794" xr:uid="{00000000-0005-0000-0000-00004F0B0000}"/>
    <cellStyle name="桁区切り 2 2 3" xfId="2795" xr:uid="{00000000-0005-0000-0000-0000500B0000}"/>
    <cellStyle name="桁区切り 2 3" xfId="2796" xr:uid="{00000000-0005-0000-0000-0000510B0000}"/>
    <cellStyle name="桁区切り 20" xfId="2939" xr:uid="{00000000-0005-0000-0000-0000520B0000}"/>
    <cellStyle name="桁区切り 21" xfId="2848" xr:uid="{00000000-0005-0000-0000-0000530B0000}"/>
    <cellStyle name="桁区切り 22" xfId="2851" xr:uid="{00000000-0005-0000-0000-0000540B0000}"/>
    <cellStyle name="桁区切り 23" xfId="2868" xr:uid="{00000000-0005-0000-0000-0000550B0000}"/>
    <cellStyle name="桁区切り 24" xfId="2867" xr:uid="{00000000-0005-0000-0000-0000560B0000}"/>
    <cellStyle name="桁区切り 25" xfId="2869" xr:uid="{00000000-0005-0000-0000-0000570B0000}"/>
    <cellStyle name="桁区切り 26" xfId="2952" xr:uid="{00000000-0005-0000-0000-0000580B0000}"/>
    <cellStyle name="桁区切り 3" xfId="2797" xr:uid="{00000000-0005-0000-0000-0000590B0000}"/>
    <cellStyle name="桁区切り 3 2" xfId="2798" xr:uid="{00000000-0005-0000-0000-00005A0B0000}"/>
    <cellStyle name="桁区切り 3 3" xfId="2799" xr:uid="{00000000-0005-0000-0000-00005B0B0000}"/>
    <cellStyle name="桁区切り 4" xfId="22" xr:uid="{00000000-0005-0000-0000-00005C0B0000}"/>
    <cellStyle name="桁区切り 5" xfId="2800" xr:uid="{00000000-0005-0000-0000-00005D0B0000}"/>
    <cellStyle name="桁区切り 6" xfId="2801" xr:uid="{00000000-0005-0000-0000-00005E0B0000}"/>
    <cellStyle name="桁区切り 6 2" xfId="2802" xr:uid="{00000000-0005-0000-0000-00005F0B0000}"/>
    <cellStyle name="桁区切り 6 2 2" xfId="2803" xr:uid="{00000000-0005-0000-0000-0000600B0000}"/>
    <cellStyle name="桁区切り 67 2" xfId="2955" xr:uid="{00000000-0005-0000-0000-0000610B0000}"/>
    <cellStyle name="桁区切り 7" xfId="2804" xr:uid="{00000000-0005-0000-0000-0000620B0000}"/>
    <cellStyle name="桁区切り 8" xfId="2805" xr:uid="{00000000-0005-0000-0000-0000630B0000}"/>
    <cellStyle name="桁区切り 9" xfId="2806" xr:uid="{00000000-0005-0000-0000-0000640B0000}"/>
    <cellStyle name="見出し 1" xfId="2" builtinId="16" hidden="1"/>
    <cellStyle name="見出し 2" xfId="3" builtinId="17" hidden="1"/>
    <cellStyle name="見出し 3" xfId="4" builtinId="18" hidden="1"/>
    <cellStyle name="見出し 4" xfId="5" builtinId="19" hidden="1"/>
    <cellStyle name="差異" xfId="2807" xr:uid="{00000000-0005-0000-0000-0000690B0000}"/>
    <cellStyle name="差異 2" xfId="2808" xr:uid="{00000000-0005-0000-0000-00006A0B0000}"/>
    <cellStyle name="差異ﾊﾟｰｾﾝﾄ1桁" xfId="2809" xr:uid="{00000000-0005-0000-0000-00006B0B0000}"/>
    <cellStyle name="差異ﾊﾟｰｾﾝﾄ1桁 2" xfId="2810" xr:uid="{00000000-0005-0000-0000-00006C0B0000}"/>
    <cellStyle name="差異ﾊﾟｰｾﾝﾄ2桁" xfId="2811" xr:uid="{00000000-0005-0000-0000-00006D0B0000}"/>
    <cellStyle name="差異ﾊﾟｰｾﾝﾄ2桁 2" xfId="2812" xr:uid="{00000000-0005-0000-0000-00006E0B0000}"/>
    <cellStyle name="差異小数1桁" xfId="2813" xr:uid="{00000000-0005-0000-0000-00006F0B0000}"/>
    <cellStyle name="差異小数1桁 2" xfId="2814" xr:uid="{00000000-0005-0000-0000-0000700B0000}"/>
    <cellStyle name="差異小数2桁" xfId="2815" xr:uid="{00000000-0005-0000-0000-0000710B0000}"/>
    <cellStyle name="差異小数2桁 2" xfId="2816" xr:uid="{00000000-0005-0000-0000-0000720B0000}"/>
    <cellStyle name="集計" xfId="17" builtinId="25" hidden="1"/>
    <cellStyle name="出力" xfId="10" builtinId="21" hidden="1"/>
    <cellStyle name="小数１桁" xfId="2817" xr:uid="{00000000-0005-0000-0000-0000750B0000}"/>
    <cellStyle name="小数１桁 2" xfId="2818" xr:uid="{00000000-0005-0000-0000-0000760B0000}"/>
    <cellStyle name="小数２桁" xfId="2819" xr:uid="{00000000-0005-0000-0000-0000770B0000}"/>
    <cellStyle name="小数点1マイナスー" xfId="2820" xr:uid="{00000000-0005-0000-0000-0000780B0000}"/>
    <cellStyle name="小数点コンマ無マイナスー" xfId="2821" xr:uid="{00000000-0005-0000-0000-0000790B0000}"/>
    <cellStyle name="小数点無マイナスー" xfId="2822" xr:uid="{00000000-0005-0000-0000-00007A0B0000}"/>
    <cellStyle name="折返し" xfId="2823" xr:uid="{00000000-0005-0000-0000-00007B0B0000}"/>
    <cellStyle name="説明文" xfId="16" builtinId="53" hidden="1"/>
    <cellStyle name="脱浦 [0.00]_?，TOYA" xfId="2824" xr:uid="{00000000-0005-0000-0000-00007D0B0000}"/>
    <cellStyle name="脱浦_?，TOYA" xfId="2825" xr:uid="{00000000-0005-0000-0000-00007E0B0000}"/>
    <cellStyle name="入力" xfId="9" builtinId="20" hidden="1"/>
    <cellStyle name="入力欄" xfId="2826" xr:uid="{00000000-0005-0000-0000-0000800B0000}"/>
    <cellStyle name="入力欄 2" xfId="2827" xr:uid="{00000000-0005-0000-0000-0000810B0000}"/>
    <cellStyle name="標準" xfId="0" builtinId="0"/>
    <cellStyle name="標準 10" xfId="2828" xr:uid="{00000000-0005-0000-0000-0000830B0000}"/>
    <cellStyle name="標準 11" xfId="2829" xr:uid="{00000000-0005-0000-0000-0000840B0000}"/>
    <cellStyle name="標準 12" xfId="2830" xr:uid="{00000000-0005-0000-0000-0000850B0000}"/>
    <cellStyle name="標準 13" xfId="2950" xr:uid="{00000000-0005-0000-0000-0000860B0000}"/>
    <cellStyle name="標準 18" xfId="2953" xr:uid="{00000000-0005-0000-0000-0000870B0000}"/>
    <cellStyle name="標準 2" xfId="18" xr:uid="{00000000-0005-0000-0000-0000880B0000}"/>
    <cellStyle name="標準 2 2" xfId="2831" xr:uid="{00000000-0005-0000-0000-0000890B0000}"/>
    <cellStyle name="標準 2 3" xfId="2845" xr:uid="{00000000-0005-0000-0000-00008A0B0000}"/>
    <cellStyle name="標準 3" xfId="2832" xr:uid="{00000000-0005-0000-0000-00008B0B0000}"/>
    <cellStyle name="標準 3 2" xfId="2833" xr:uid="{00000000-0005-0000-0000-00008C0B0000}"/>
    <cellStyle name="標準 4" xfId="2834" xr:uid="{00000000-0005-0000-0000-00008D0B0000}"/>
    <cellStyle name="標準 47" xfId="2954" xr:uid="{00000000-0005-0000-0000-00008E0B0000}"/>
    <cellStyle name="標準 5" xfId="2835" xr:uid="{00000000-0005-0000-0000-00008F0B0000}"/>
    <cellStyle name="標準 6" xfId="2836" xr:uid="{00000000-0005-0000-0000-0000900B0000}"/>
    <cellStyle name="標準 6 2" xfId="2837" xr:uid="{00000000-0005-0000-0000-0000910B0000}"/>
    <cellStyle name="標準 6 2 2" xfId="2838" xr:uid="{00000000-0005-0000-0000-0000920B0000}"/>
    <cellStyle name="標準 7" xfId="2839" xr:uid="{00000000-0005-0000-0000-0000930B0000}"/>
    <cellStyle name="標準 8" xfId="2840" xr:uid="{00000000-0005-0000-0000-0000940B0000}"/>
    <cellStyle name="標準 9" xfId="2841" xr:uid="{00000000-0005-0000-0000-0000950B0000}"/>
    <cellStyle name="文字列" xfId="2842" xr:uid="{00000000-0005-0000-0000-0000970B0000}"/>
    <cellStyle name="未定義" xfId="2843" xr:uid="{00000000-0005-0000-0000-0000980B0000}"/>
    <cellStyle name="良い" xfId="6" builtinId="26" hidden="1"/>
  </cellStyles>
  <dxfs count="0"/>
  <tableStyles count="0" defaultTableStyle="TableStyleMedium2" defaultPivotStyle="PivotStyleLight16"/>
  <colors>
    <mruColors>
      <color rgb="FFFFFFCC"/>
      <color rgb="FFFF9933"/>
      <color rgb="FFFFCCCC"/>
      <color rgb="FFD7EAF4"/>
      <color rgb="FFFFCCFF"/>
      <color rgb="FFFFCC66"/>
      <color rgb="FF669900"/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&#36554;&#65409;&#65392;&#65425;\&#23470;&#22478;BOX\1.&#37528;&#26564;BOX\7296FCC\&#65318;&#65315;&#65315;&#12524;&#12509;&#12540;&#12488;&#12464;&#12521;&#1250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tuff\standalon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2&#39640;&#22618;\3&#39640;&#22618;\ROI&#12521;&#12531;&#12461;&#12531;&#12464;\ROI&#12521;&#12531;&#12461;&#12531;&#12464;&#38651;&#23376;&#37096;&#21697;&#20225;&#26989;&#12398;&#1241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Auto\Auto\HANDOUT\HANDOU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SAM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ndist\amp\AMP_I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Nakatsuji\TES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NCR_MDL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flex\FLEX%20Current%20Mode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MOLX\MOLX_Current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bhe\BHE%20Current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k3603\research\Database\Auto\FIN_STAT\New\M726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d97625\Temporary%20Internet%20Files\OLK88\AA_Mod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sanm\SANM%20Current%20Mode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JP_NC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Sugimoto\Data\0300US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IN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NT002\f1\Trucking\MTG\TRACKING\&#38520;&#36939;&#38598;&#35336;\&#38520;&#36939;\&#65412;&#65431;&#65391;&#654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any1\Shared\&#28023;&#22806;&#32076;&#28168;\&#35946;&#24030;\&#28023;&#22806;&#32076;&#28168;\GBA\2005&#24180;&#20998;\2005-01\&#21697;&#24029;&#21306;&#27665;&#22823;&#23398;&#2999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939;&#36664;&#32076;&#28168;&#26376;&#20363;&#22577;&#21578;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_network\Optical\Excel\glw\OLD\Lissa\glwLiss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2076;&#29702;&#37096;&#12398;&#37096;&#23627;\&#21407;&#20385;&#31649;&#29702;&#35506;DO\DOS\TYLTEMR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Parts\Jeeves\7230jeev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citi\-%20DS%20Americas\Analysts\Model%20Review\Models\Kieburtz\EXH\Exterr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二輪EXﾒ-"/>
      <sheetName val="二輪販売"/>
      <sheetName val="二輪生産"/>
      <sheetName val="自動車部品工業会"/>
      <sheetName val="ホンダ四輪販売＆輸出"/>
      <sheetName val="ホンダ四輪生産"/>
      <sheetName val="競合"/>
      <sheetName val="単独業績推移"/>
      <sheetName val="業績詳細"/>
      <sheetName val="北米"/>
      <sheetName val="インド"/>
      <sheetName val="インドネシア"/>
      <sheetName val="ASEAN・南米比較"/>
      <sheetName val="ホンダ生産台数前提"/>
      <sheetName val="地域別業績"/>
      <sheetName val="事業別業績"/>
      <sheetName val="アジア業績内訳"/>
      <sheetName val="アジア拠点別従業員"/>
      <sheetName val="事業マトリックス"/>
      <sheetName val="中期業績見通し"/>
      <sheetName val="設備投資減価償却費"/>
      <sheetName val="04年09年比較"/>
      <sheetName val="製造原価計算書（単体）"/>
      <sheetName val="ホンダ系業績比較"/>
      <sheetName val="二輪普及率"/>
      <sheetName val="クラッチ単価"/>
      <sheetName val="ホンダ四輪二輪生産台数"/>
      <sheetName val="沿革"/>
      <sheetName val="生産体制"/>
      <sheetName val="概要"/>
      <sheetName val="原材料"/>
      <sheetName val="クラッチとは"/>
      <sheetName val="クラッチフェーシング"/>
      <sheetName val="多段化"/>
      <sheetName val="セグメント製法"/>
      <sheetName val="新領域"/>
      <sheetName val="単体ＰＬ・関係会社取引"/>
      <sheetName val="資金繰り・安全性"/>
      <sheetName val="会社概要"/>
      <sheetName val="大株主"/>
      <sheetName val="資本金"/>
      <sheetName val="新興国中期見通し"/>
    </sheetNames>
    <sheetDataSet>
      <sheetData sheetId="0">
        <row r="195">
          <cell r="B195">
            <v>199001</v>
          </cell>
          <cell r="D195">
            <v>-8.2466611762508393</v>
          </cell>
        </row>
        <row r="196">
          <cell r="B196">
            <v>199002</v>
          </cell>
          <cell r="D196">
            <v>14.835902561151656</v>
          </cell>
        </row>
        <row r="197">
          <cell r="B197">
            <v>199003</v>
          </cell>
          <cell r="D197">
            <v>5.4273726137688669</v>
          </cell>
        </row>
        <row r="198">
          <cell r="B198">
            <v>199004</v>
          </cell>
          <cell r="D198">
            <v>11.611859565755879</v>
          </cell>
        </row>
        <row r="199">
          <cell r="B199">
            <v>199005</v>
          </cell>
          <cell r="D199">
            <v>14.5250185781521</v>
          </cell>
        </row>
        <row r="200">
          <cell r="B200">
            <v>199006</v>
          </cell>
          <cell r="D200">
            <v>18.584515952014385</v>
          </cell>
        </row>
        <row r="201">
          <cell r="B201">
            <v>199007</v>
          </cell>
          <cell r="D201">
            <v>26.456642052878053</v>
          </cell>
        </row>
        <row r="202">
          <cell r="B202">
            <v>199008</v>
          </cell>
          <cell r="D202">
            <v>-7.6491201627793117</v>
          </cell>
        </row>
        <row r="203">
          <cell r="B203">
            <v>199009</v>
          </cell>
          <cell r="D203">
            <v>11.700921639046342</v>
          </cell>
        </row>
        <row r="204">
          <cell r="B204">
            <v>199010</v>
          </cell>
          <cell r="D204">
            <v>17.454965465745758</v>
          </cell>
        </row>
        <row r="205">
          <cell r="B205">
            <v>199011</v>
          </cell>
          <cell r="D205">
            <v>5.8430403083884954</v>
          </cell>
        </row>
        <row r="206">
          <cell r="B206">
            <v>199012</v>
          </cell>
          <cell r="D206">
            <v>-5.5204664156443499</v>
          </cell>
        </row>
        <row r="207">
          <cell r="B207">
            <v>199101</v>
          </cell>
          <cell r="D207">
            <v>-7.4212532849687136</v>
          </cell>
        </row>
        <row r="208">
          <cell r="B208">
            <v>199102</v>
          </cell>
          <cell r="D208">
            <v>11.293768076446327</v>
          </cell>
        </row>
        <row r="209">
          <cell r="B209">
            <v>199103</v>
          </cell>
          <cell r="D209">
            <v>20.664546232462015</v>
          </cell>
        </row>
        <row r="210">
          <cell r="B210">
            <v>199104</v>
          </cell>
          <cell r="D210">
            <v>19.925493126797562</v>
          </cell>
        </row>
        <row r="211">
          <cell r="B211">
            <v>199105</v>
          </cell>
          <cell r="D211">
            <v>32.410035958580039</v>
          </cell>
        </row>
        <row r="212">
          <cell r="B212">
            <v>199106</v>
          </cell>
          <cell r="D212">
            <v>27.824410309145847</v>
          </cell>
        </row>
        <row r="213">
          <cell r="B213">
            <v>199107</v>
          </cell>
          <cell r="D213">
            <v>24.406496325791437</v>
          </cell>
        </row>
        <row r="214">
          <cell r="B214">
            <v>199108</v>
          </cell>
          <cell r="D214">
            <v>40.253240306282066</v>
          </cell>
        </row>
        <row r="215">
          <cell r="B215">
            <v>199109</v>
          </cell>
          <cell r="D215">
            <v>11.515696178995327</v>
          </cell>
        </row>
        <row r="216">
          <cell r="B216">
            <v>199110</v>
          </cell>
          <cell r="D216">
            <v>10.862892731914215</v>
          </cell>
        </row>
        <row r="217">
          <cell r="B217">
            <v>199111</v>
          </cell>
          <cell r="D217">
            <v>26.740365392609021</v>
          </cell>
        </row>
        <row r="218">
          <cell r="B218">
            <v>199112</v>
          </cell>
          <cell r="D218">
            <v>25.595276356991349</v>
          </cell>
        </row>
        <row r="219">
          <cell r="B219">
            <v>199201</v>
          </cell>
          <cell r="D219">
            <v>28.581280985127137</v>
          </cell>
        </row>
        <row r="220">
          <cell r="B220">
            <v>199202</v>
          </cell>
          <cell r="D220">
            <v>15.176145339652464</v>
          </cell>
        </row>
        <row r="221">
          <cell r="B221">
            <v>199203</v>
          </cell>
          <cell r="D221">
            <v>17.606642046670956</v>
          </cell>
        </row>
        <row r="222">
          <cell r="B222">
            <v>199204</v>
          </cell>
          <cell r="D222">
            <v>6.8878586737921381</v>
          </cell>
        </row>
        <row r="223">
          <cell r="B223">
            <v>199205</v>
          </cell>
          <cell r="D223">
            <v>7.0924664876619516</v>
          </cell>
        </row>
        <row r="224">
          <cell r="B224">
            <v>199206</v>
          </cell>
          <cell r="D224">
            <v>26.714333122152837</v>
          </cell>
        </row>
        <row r="225">
          <cell r="B225">
            <v>199207</v>
          </cell>
          <cell r="D225">
            <v>24.24858862501749</v>
          </cell>
        </row>
        <row r="226">
          <cell r="B226">
            <v>199208</v>
          </cell>
          <cell r="D226">
            <v>9.4750009697063717</v>
          </cell>
        </row>
        <row r="227">
          <cell r="B227">
            <v>199209</v>
          </cell>
          <cell r="D227">
            <v>15.014589412255106</v>
          </cell>
        </row>
        <row r="228">
          <cell r="B228">
            <v>199210</v>
          </cell>
          <cell r="D228">
            <v>36.166438190468511</v>
          </cell>
        </row>
        <row r="229">
          <cell r="B229">
            <v>199211</v>
          </cell>
          <cell r="D229">
            <v>16.071247296210387</v>
          </cell>
        </row>
        <row r="230">
          <cell r="B230">
            <v>199212</v>
          </cell>
          <cell r="D230">
            <v>18.496475886877434</v>
          </cell>
        </row>
        <row r="231">
          <cell r="B231">
            <v>199301</v>
          </cell>
          <cell r="D231">
            <v>21.220742675466212</v>
          </cell>
        </row>
        <row r="232">
          <cell r="B232">
            <v>199302</v>
          </cell>
          <cell r="D232">
            <v>8.4807253125578512</v>
          </cell>
        </row>
        <row r="233">
          <cell r="B233">
            <v>199303</v>
          </cell>
          <cell r="D233">
            <v>12.359135099465846</v>
          </cell>
        </row>
        <row r="234">
          <cell r="B234">
            <v>199304</v>
          </cell>
          <cell r="D234">
            <v>11.148702365598993</v>
          </cell>
        </row>
        <row r="235">
          <cell r="B235">
            <v>199305</v>
          </cell>
          <cell r="D235">
            <v>24.438491458206229</v>
          </cell>
        </row>
        <row r="236">
          <cell r="B236">
            <v>199306</v>
          </cell>
          <cell r="D236">
            <v>5.5973525070234729</v>
          </cell>
        </row>
        <row r="237">
          <cell r="B237">
            <v>199307</v>
          </cell>
          <cell r="D237">
            <v>11.057370954780652</v>
          </cell>
        </row>
        <row r="238">
          <cell r="B238">
            <v>199308</v>
          </cell>
          <cell r="D238">
            <v>12.048363523628154</v>
          </cell>
        </row>
        <row r="239">
          <cell r="B239">
            <v>199309</v>
          </cell>
          <cell r="D239">
            <v>-2.8764376147675677</v>
          </cell>
        </row>
        <row r="240">
          <cell r="B240">
            <v>199310</v>
          </cell>
          <cell r="D240">
            <v>-23.274375880084747</v>
          </cell>
        </row>
        <row r="241">
          <cell r="B241">
            <v>199311</v>
          </cell>
          <cell r="D241">
            <v>-15.885819620295749</v>
          </cell>
        </row>
        <row r="242">
          <cell r="B242">
            <v>199312</v>
          </cell>
          <cell r="D242">
            <v>-12.467452335410627</v>
          </cell>
        </row>
        <row r="243">
          <cell r="B243">
            <v>199401</v>
          </cell>
          <cell r="D243">
            <v>-12.184658398635392</v>
          </cell>
        </row>
        <row r="244">
          <cell r="B244">
            <v>199402</v>
          </cell>
          <cell r="D244">
            <v>-15.302916316325181</v>
          </cell>
        </row>
        <row r="245">
          <cell r="B245">
            <v>199403</v>
          </cell>
          <cell r="D245">
            <v>-34.570032655747667</v>
          </cell>
        </row>
      </sheetData>
      <sheetData sheetId="1">
        <row r="35">
          <cell r="C35">
            <v>2474718</v>
          </cell>
        </row>
        <row r="36">
          <cell r="C36">
            <v>3377381</v>
          </cell>
        </row>
        <row r="37">
          <cell r="C37">
            <v>3050815</v>
          </cell>
        </row>
        <row r="38">
          <cell r="C38">
            <v>2244324</v>
          </cell>
        </row>
        <row r="39">
          <cell r="C39">
            <v>1971902</v>
          </cell>
        </row>
        <row r="40">
          <cell r="C40">
            <v>2177876</v>
          </cell>
        </row>
        <row r="41">
          <cell r="C41">
            <v>1696030</v>
          </cell>
        </row>
        <row r="42">
          <cell r="C42">
            <v>1651101</v>
          </cell>
        </row>
        <row r="43">
          <cell r="C43">
            <v>1766992</v>
          </cell>
        </row>
        <row r="44">
          <cell r="C44">
            <v>1672949</v>
          </cell>
        </row>
        <row r="45">
          <cell r="C45">
            <v>1583892</v>
          </cell>
        </row>
        <row r="46">
          <cell r="C46">
            <v>1553273</v>
          </cell>
        </row>
        <row r="47">
          <cell r="C47">
            <v>1353565</v>
          </cell>
        </row>
        <row r="48">
          <cell r="C48">
            <v>1237397</v>
          </cell>
        </row>
        <row r="49">
          <cell r="C49">
            <v>1198843</v>
          </cell>
        </row>
        <row r="110">
          <cell r="B110" t="str">
            <v>1-3</v>
          </cell>
        </row>
        <row r="111">
          <cell r="B111" t="str">
            <v>4-6</v>
          </cell>
        </row>
        <row r="112">
          <cell r="B112" t="str">
            <v>7-9</v>
          </cell>
        </row>
        <row r="113">
          <cell r="B113" t="str">
            <v>10-12</v>
          </cell>
        </row>
        <row r="114">
          <cell r="B114" t="str">
            <v>1-3</v>
          </cell>
        </row>
        <row r="115">
          <cell r="B115" t="str">
            <v>4-6</v>
          </cell>
        </row>
        <row r="116">
          <cell r="B116" t="str">
            <v>7-9</v>
          </cell>
        </row>
        <row r="117">
          <cell r="B117" t="str">
            <v>10-12</v>
          </cell>
        </row>
        <row r="118">
          <cell r="B118" t="str">
            <v>1-3</v>
          </cell>
        </row>
        <row r="119">
          <cell r="B119" t="str">
            <v>4-6</v>
          </cell>
        </row>
        <row r="120">
          <cell r="B120" t="str">
            <v>7-9</v>
          </cell>
        </row>
        <row r="121">
          <cell r="B121" t="str">
            <v>10-12</v>
          </cell>
        </row>
        <row r="122">
          <cell r="B122" t="str">
            <v>1-3</v>
          </cell>
        </row>
        <row r="123">
          <cell r="B123" t="str">
            <v>4-6</v>
          </cell>
        </row>
        <row r="124">
          <cell r="B124" t="str">
            <v>7-9</v>
          </cell>
        </row>
        <row r="125">
          <cell r="B125" t="str">
            <v>10-12</v>
          </cell>
        </row>
        <row r="126">
          <cell r="B126" t="str">
            <v>1-3</v>
          </cell>
        </row>
        <row r="127">
          <cell r="B127" t="str">
            <v>4-6</v>
          </cell>
        </row>
        <row r="128">
          <cell r="B128" t="str">
            <v>7-9</v>
          </cell>
        </row>
        <row r="129">
          <cell r="B129" t="str">
            <v>10-12</v>
          </cell>
        </row>
        <row r="130">
          <cell r="B130" t="str">
            <v>1-3</v>
          </cell>
        </row>
        <row r="131">
          <cell r="B131" t="str">
            <v>4-6</v>
          </cell>
        </row>
        <row r="132">
          <cell r="B132" t="str">
            <v>7-9</v>
          </cell>
        </row>
        <row r="133">
          <cell r="B133" t="str">
            <v>10-12</v>
          </cell>
        </row>
        <row r="134">
          <cell r="B134" t="str">
            <v>1-3</v>
          </cell>
        </row>
        <row r="135">
          <cell r="B135" t="str">
            <v>4-6</v>
          </cell>
        </row>
        <row r="136">
          <cell r="B136" t="str">
            <v>7-9</v>
          </cell>
        </row>
        <row r="137">
          <cell r="B137" t="str">
            <v>10-12</v>
          </cell>
        </row>
        <row r="138">
          <cell r="B138" t="str">
            <v>1-3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s"/>
      <sheetName val="Index"/>
      <sheetName val="Sum"/>
      <sheetName val="LTM"/>
      <sheetName val="P&amp;L"/>
      <sheetName val="BS"/>
      <sheetName val="CFS"/>
      <sheetName val="Assump"/>
      <sheetName val="Depr"/>
      <sheetName val="Amort"/>
      <sheetName val="Debt"/>
      <sheetName val="Conv. Debt"/>
      <sheetName val="Preferred"/>
      <sheetName val="Conv. Pref."/>
      <sheetName val="Tax"/>
      <sheetName val="Options"/>
      <sheetName val="Shares Outstanding"/>
      <sheetName val="Firm Value"/>
      <sheetName val="Premium"/>
      <sheetName val="DCF_10"/>
      <sheetName val="DCF_5"/>
      <sheetName val="Comps"/>
      <sheetName val="LBO"/>
      <sheetName val="HighYield"/>
      <sheetName val="CitiFin"/>
      <sheetName val="EVA"/>
      <sheetName val="Check"/>
      <sheetName val="Print Controls"/>
      <sheetName val="PrintMacro"/>
    </sheetNames>
    <sheetDataSet>
      <sheetData sheetId="0" refreshError="1">
        <row r="6">
          <cell r="C6" t="str">
            <v>Company Name</v>
          </cell>
        </row>
        <row r="12">
          <cell r="D12" t="str">
            <v>(Dollars in millions, Except per Share Data)</v>
          </cell>
        </row>
        <row r="13">
          <cell r="C13">
            <v>1997</v>
          </cell>
        </row>
        <row r="17">
          <cell r="D17" t="str">
            <v>Projected Fiscal Year Ending December 31,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Amsus＠"/>
      <sheetName val="カコウ"/>
      <sheetName val="印刷用 (2)"/>
      <sheetName val="グラフ"/>
      <sheetName val="自己資本算出"/>
      <sheetName val="有利子負債算出"/>
      <sheetName val="印刷用"/>
      <sheetName val="インド金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&amp; Production"/>
      <sheetName val="Pro &amp; Salers Projection"/>
      <sheetName val="Output for Monthly"/>
      <sheetName val="Graph by Co"/>
      <sheetName val="Graph Bar"/>
      <sheetName val="for Graph"/>
      <sheetName val="Supply Demand Outlook"/>
      <sheetName val="Supplu&amp;Utilization"/>
      <sheetName val="Overseas Production Schedule"/>
      <sheetName val="Output"/>
      <sheetName val="ProSch output"/>
      <sheetName val="Graph"/>
      <sheetName val="Toyota production chart"/>
      <sheetName val="Share Data"/>
      <sheetName val="5-year projection"/>
      <sheetName val="5-year SupplyDemand"/>
      <sheetName val="Do not Delete"/>
      <sheetName val="Sheet2"/>
      <sheetName val="Sheet1"/>
    </sheetNames>
    <sheetDataSet>
      <sheetData sheetId="0"/>
      <sheetData sheetId="1"/>
      <sheetData sheetId="2" refreshError="1">
        <row r="5">
          <cell r="U5" t="str">
            <v>YoY % Change</v>
          </cell>
          <cell r="V5" t="str">
            <v>YoY % Change</v>
          </cell>
          <cell r="W5" t="str">
            <v>YoY % Change</v>
          </cell>
          <cell r="X5" t="str">
            <v>YoY % Change</v>
          </cell>
          <cell r="Y5" t="str">
            <v>% chg yoy</v>
          </cell>
          <cell r="Z5" t="str">
            <v>% chg yoy</v>
          </cell>
          <cell r="AA5" t="str">
            <v>% chg yoy</v>
          </cell>
          <cell r="AB5" t="str">
            <v>% chg yoy</v>
          </cell>
          <cell r="AY5" t="str">
            <v>前年比（%）</v>
          </cell>
          <cell r="AZ5" t="str">
            <v>前年比（%）</v>
          </cell>
          <cell r="BA5" t="str">
            <v>前年比（%）</v>
          </cell>
          <cell r="BB5" t="str">
            <v>前年比（%）</v>
          </cell>
          <cell r="BC5" t="str">
            <v>前年比（%）</v>
          </cell>
          <cell r="BD5" t="str">
            <v>前年比（%）</v>
          </cell>
          <cell r="BE5" t="str">
            <v>前年比（%）</v>
          </cell>
          <cell r="BF5" t="str">
            <v>前年比（%）</v>
          </cell>
        </row>
        <row r="6">
          <cell r="B6" t="str">
            <v>Calendar</v>
          </cell>
          <cell r="C6">
            <v>1990</v>
          </cell>
          <cell r="D6">
            <v>1991</v>
          </cell>
          <cell r="E6">
            <v>1992</v>
          </cell>
          <cell r="F6">
            <v>1993</v>
          </cell>
          <cell r="G6">
            <v>1994</v>
          </cell>
          <cell r="H6">
            <v>1995</v>
          </cell>
          <cell r="I6">
            <v>1996</v>
          </cell>
          <cell r="J6">
            <v>1997</v>
          </cell>
          <cell r="K6">
            <v>1998</v>
          </cell>
          <cell r="L6">
            <v>1999</v>
          </cell>
          <cell r="M6">
            <v>2000</v>
          </cell>
          <cell r="N6">
            <v>2001</v>
          </cell>
          <cell r="O6">
            <v>2002</v>
          </cell>
          <cell r="P6">
            <v>2003</v>
          </cell>
          <cell r="Q6" t="str">
            <v>2004E</v>
          </cell>
          <cell r="R6" t="str">
            <v>2005E</v>
          </cell>
          <cell r="S6" t="str">
            <v>2006E</v>
          </cell>
          <cell r="T6" t="str">
            <v>2007E</v>
          </cell>
          <cell r="U6">
            <v>1998</v>
          </cell>
          <cell r="V6">
            <v>1999</v>
          </cell>
          <cell r="W6">
            <v>2000</v>
          </cell>
          <cell r="X6">
            <v>2001</v>
          </cell>
          <cell r="Y6" t="str">
            <v>2002E</v>
          </cell>
          <cell r="Z6" t="str">
            <v>2003E</v>
          </cell>
          <cell r="AA6" t="str">
            <v>2004E</v>
          </cell>
          <cell r="AB6" t="str">
            <v>2005E</v>
          </cell>
          <cell r="AF6" t="str">
            <v>暦年</v>
          </cell>
          <cell r="AG6">
            <v>1990</v>
          </cell>
          <cell r="AH6" t="str">
            <v>暦年</v>
          </cell>
          <cell r="AI6">
            <v>1990</v>
          </cell>
          <cell r="AJ6">
            <v>1991</v>
          </cell>
          <cell r="AK6">
            <v>1992</v>
          </cell>
          <cell r="AL6">
            <v>1993</v>
          </cell>
          <cell r="AM6">
            <v>1994</v>
          </cell>
          <cell r="AN6" t="str">
            <v>12/95実</v>
          </cell>
          <cell r="AO6" t="str">
            <v>12/96実</v>
          </cell>
          <cell r="AP6" t="str">
            <v>12/97実</v>
          </cell>
          <cell r="AQ6" t="str">
            <v>12/98実</v>
          </cell>
          <cell r="AR6" t="str">
            <v>12/99実</v>
          </cell>
          <cell r="AS6" t="str">
            <v>12/00実</v>
          </cell>
          <cell r="AT6" t="str">
            <v>12/01実</v>
          </cell>
          <cell r="AU6" t="str">
            <v>12/02実</v>
          </cell>
          <cell r="AV6" t="str">
            <v>12/03実</v>
          </cell>
          <cell r="AW6" t="str">
            <v>12/04実</v>
          </cell>
          <cell r="AX6" t="str">
            <v>12/05予</v>
          </cell>
          <cell r="AY6" t="str">
            <v>12/06予</v>
          </cell>
          <cell r="AZ6" t="str">
            <v>12/07予</v>
          </cell>
          <cell r="BA6" t="str">
            <v>2000予</v>
          </cell>
          <cell r="BB6">
            <v>1998</v>
          </cell>
          <cell r="BC6">
            <v>1999</v>
          </cell>
          <cell r="BD6" t="str">
            <v>2000予</v>
          </cell>
          <cell r="BE6" t="str">
            <v>2001予</v>
          </cell>
          <cell r="BF6" t="str">
            <v>12/02実</v>
          </cell>
        </row>
        <row r="8">
          <cell r="B8" t="str">
            <v>Domestic</v>
          </cell>
          <cell r="AF8" t="str">
            <v>国内販売台数</v>
          </cell>
          <cell r="AG8" t="str">
            <v>国内販売台数</v>
          </cell>
          <cell r="AH8" t="str">
            <v>国内販売台数</v>
          </cell>
        </row>
        <row r="9">
          <cell r="B9" t="str">
            <v xml:space="preserve">   Registered vehicles</v>
          </cell>
          <cell r="C9">
            <v>5975.0890000000009</v>
          </cell>
          <cell r="D9">
            <v>5744.951</v>
          </cell>
          <cell r="E9">
            <v>5333.8280000000004</v>
          </cell>
          <cell r="F9">
            <v>4887.0220000000008</v>
          </cell>
          <cell r="G9">
            <v>4911.6660000000002</v>
          </cell>
          <cell r="H9">
            <v>5149.4179999999997</v>
          </cell>
          <cell r="I9">
            <v>5375.6060000000007</v>
          </cell>
          <cell r="J9">
            <v>5112.4243999999999</v>
          </cell>
          <cell r="K9">
            <v>4330.616</v>
          </cell>
          <cell r="L9">
            <v>3981.134</v>
          </cell>
          <cell r="M9">
            <v>4091.4720000000002</v>
          </cell>
          <cell r="N9">
            <v>4054.6829999999991</v>
          </cell>
          <cell r="O9">
            <v>3961.9760000000001</v>
          </cell>
          <cell r="P9">
            <v>4028.9369999999999</v>
          </cell>
          <cell r="Q9">
            <v>3962.5579999999995</v>
          </cell>
          <cell r="R9">
            <v>4072.8502600000002</v>
          </cell>
          <cell r="S9">
            <v>4169.6399999999994</v>
          </cell>
          <cell r="T9">
            <v>4115.9995624999992</v>
          </cell>
          <cell r="U9">
            <v>-15.29232197546041</v>
          </cell>
          <cell r="V9">
            <v>-8.0700297602003914</v>
          </cell>
          <cell r="W9">
            <v>2.7715218829609922</v>
          </cell>
          <cell r="X9">
            <v>-8.9916294184589907E-3</v>
          </cell>
          <cell r="Y9">
            <v>-2.286417951785602E-2</v>
          </cell>
          <cell r="Z9">
            <v>1.6900910050944296E-2</v>
          </cell>
          <cell r="AA9">
            <v>-1.6475561668003347E-2</v>
          </cell>
          <cell r="AB9">
            <v>2.7833601426149546E-2</v>
          </cell>
          <cell r="AF9" t="str">
            <v xml:space="preserve"> 登録車</v>
          </cell>
          <cell r="AG9">
            <v>5975.0890000000009</v>
          </cell>
          <cell r="AH9" t="str">
            <v xml:space="preserve"> 登録車</v>
          </cell>
          <cell r="AI9">
            <v>5975.0890000000009</v>
          </cell>
          <cell r="AJ9">
            <v>5744.951</v>
          </cell>
          <cell r="AK9">
            <v>5333.8280000000004</v>
          </cell>
          <cell r="AL9">
            <v>4887.0220000000008</v>
          </cell>
          <cell r="AM9">
            <v>4911.6660000000002</v>
          </cell>
          <cell r="AN9">
            <v>5149.4179999999997</v>
          </cell>
          <cell r="AO9">
            <v>5375.6060000000007</v>
          </cell>
          <cell r="AP9">
            <v>5112.4243999999999</v>
          </cell>
          <cell r="AQ9">
            <v>4330.616</v>
          </cell>
          <cell r="AR9">
            <v>3981.134</v>
          </cell>
          <cell r="AS9">
            <v>4091.4720000000002</v>
          </cell>
          <cell r="AT9">
            <v>4054.6829999999991</v>
          </cell>
          <cell r="AU9">
            <v>3961.9760000000001</v>
          </cell>
          <cell r="AV9">
            <v>4028.9369999999999</v>
          </cell>
          <cell r="AW9">
            <v>3962.5579999999995</v>
          </cell>
          <cell r="AX9">
            <v>4002.1640000000002</v>
          </cell>
          <cell r="AY9">
            <v>4066.9203100000004</v>
          </cell>
          <cell r="AZ9">
            <v>4115.9995624999992</v>
          </cell>
          <cell r="BA9">
            <v>2.7715218829609922</v>
          </cell>
          <cell r="BB9">
            <v>-15.29232197546041</v>
          </cell>
          <cell r="BC9">
            <v>-8.0700297602003914</v>
          </cell>
          <cell r="BD9">
            <v>2.7715218829609922</v>
          </cell>
          <cell r="BE9">
            <v>-8.9916294184589907E-3</v>
          </cell>
          <cell r="BF9">
            <v>-2.286417951785602E-2</v>
          </cell>
        </row>
        <row r="10">
          <cell r="B10" t="str">
            <v xml:space="preserve">   Mini-vehicles</v>
          </cell>
          <cell r="C10">
            <v>1802.404</v>
          </cell>
          <cell r="D10">
            <v>1779.8009999999999</v>
          </cell>
          <cell r="E10">
            <v>1625.27</v>
          </cell>
          <cell r="F10">
            <v>1580.088</v>
          </cell>
          <cell r="G10">
            <v>1615.0620000000001</v>
          </cell>
          <cell r="H10">
            <v>1715.6130000000001</v>
          </cell>
          <cell r="I10">
            <v>1702.1699999999998</v>
          </cell>
          <cell r="J10">
            <v>1612.6066000000001</v>
          </cell>
          <cell r="K10">
            <v>1550.24</v>
          </cell>
          <cell r="L10">
            <v>1880.7669999999998</v>
          </cell>
          <cell r="M10">
            <v>1872.8030000000001</v>
          </cell>
          <cell r="N10">
            <v>1851.893</v>
          </cell>
          <cell r="O10">
            <v>1829.798</v>
          </cell>
          <cell r="P10">
            <v>1799.2090000000001</v>
          </cell>
          <cell r="Q10">
            <v>1890.94</v>
          </cell>
          <cell r="R10">
            <v>1860</v>
          </cell>
          <cell r="S10">
            <v>1835</v>
          </cell>
          <cell r="T10">
            <v>1925</v>
          </cell>
          <cell r="U10">
            <v>-3.8674404532388795</v>
          </cell>
          <cell r="V10">
            <v>21.321021261224061</v>
          </cell>
          <cell r="W10">
            <v>-0.42344426502590737</v>
          </cell>
          <cell r="X10">
            <v>-1.11650824993339E-2</v>
          </cell>
          <cell r="Y10">
            <v>-1.1931034892404657E-2</v>
          </cell>
          <cell r="Z10">
            <v>-1.6717145827025659E-2</v>
          </cell>
          <cell r="AA10">
            <v>5.0984071333569414E-2</v>
          </cell>
          <cell r="AB10">
            <v>-1.6362232540429678E-2</v>
          </cell>
          <cell r="AF10" t="str">
            <v xml:space="preserve"> 軽自動車</v>
          </cell>
          <cell r="AG10">
            <v>1802.404</v>
          </cell>
          <cell r="AH10" t="str">
            <v xml:space="preserve"> 軽自動車</v>
          </cell>
          <cell r="AI10">
            <v>1802.404</v>
          </cell>
          <cell r="AJ10">
            <v>1779.8009999999999</v>
          </cell>
          <cell r="AK10">
            <v>1625.27</v>
          </cell>
          <cell r="AL10">
            <v>1580.088</v>
          </cell>
          <cell r="AM10">
            <v>1615.0620000000001</v>
          </cell>
          <cell r="AN10">
            <v>1715.6130000000001</v>
          </cell>
          <cell r="AO10">
            <v>1702.1699999999998</v>
          </cell>
          <cell r="AP10">
            <v>1612.6066000000001</v>
          </cell>
          <cell r="AQ10">
            <v>1550.24</v>
          </cell>
          <cell r="AR10">
            <v>1880.7669999999998</v>
          </cell>
          <cell r="AS10">
            <v>1872.8030000000001</v>
          </cell>
          <cell r="AT10">
            <v>1851.893</v>
          </cell>
          <cell r="AU10">
            <v>1829.798</v>
          </cell>
          <cell r="AV10">
            <v>1799.2090000000001</v>
          </cell>
          <cell r="AW10">
            <v>1890.94</v>
          </cell>
          <cell r="AX10">
            <v>1925.7660000000001</v>
          </cell>
          <cell r="AY10">
            <v>1938</v>
          </cell>
          <cell r="AZ10">
            <v>1925</v>
          </cell>
          <cell r="BA10">
            <v>-0.42344426502590737</v>
          </cell>
          <cell r="BB10">
            <v>-3.8674404532388795</v>
          </cell>
          <cell r="BC10">
            <v>21.321021261224061</v>
          </cell>
          <cell r="BD10">
            <v>-0.42344426502590737</v>
          </cell>
          <cell r="BE10">
            <v>-1.11650824993339E-2</v>
          </cell>
          <cell r="BF10">
            <v>-1.1931034892404657E-2</v>
          </cell>
        </row>
        <row r="11">
          <cell r="B11" t="str">
            <v xml:space="preserve">   Cars (Jpn make only)</v>
          </cell>
          <cell r="C11">
            <v>4085.002</v>
          </cell>
          <cell r="D11">
            <v>3830.7139999999999</v>
          </cell>
          <cell r="E11">
            <v>3498.4180000000001</v>
          </cell>
          <cell r="F11">
            <v>3231.9990000000003</v>
          </cell>
          <cell r="G11">
            <v>3123.991</v>
          </cell>
          <cell r="H11">
            <v>3181.2849999999999</v>
          </cell>
          <cell r="I11">
            <v>3317.9560000000001</v>
          </cell>
          <cell r="J11">
            <v>3233.4120000000003</v>
          </cell>
          <cell r="K11">
            <v>2879.9409999999998</v>
          </cell>
          <cell r="L11">
            <v>2646.4719999999998</v>
          </cell>
          <cell r="M11">
            <v>2710.8420000000001</v>
          </cell>
          <cell r="N11">
            <v>2740.4143599999998</v>
          </cell>
          <cell r="O11">
            <v>2861.2019999999998</v>
          </cell>
          <cell r="P11">
            <v>2893.2380000000003</v>
          </cell>
          <cell r="Q11">
            <v>3126.8519999999999</v>
          </cell>
          <cell r="R11">
            <v>3262.6935000000003</v>
          </cell>
          <cell r="S11">
            <v>3347.74737</v>
          </cell>
          <cell r="T11">
            <v>3284.2</v>
          </cell>
          <cell r="U11">
            <v>-10.931826813285795</v>
          </cell>
          <cell r="V11">
            <v>-8.1067285753423484</v>
          </cell>
          <cell r="W11">
            <v>2.4322947682801965</v>
          </cell>
          <cell r="X11">
            <v>1.0908920549408618E-2</v>
          </cell>
          <cell r="Y11">
            <v>4.4076414779843809E-2</v>
          </cell>
          <cell r="Z11">
            <v>1.1196692858456148E-2</v>
          </cell>
          <cell r="AA11">
            <v>8.0744826384832269E-2</v>
          </cell>
          <cell r="AB11">
            <v>4.3443533624233144E-2</v>
          </cell>
          <cell r="AF11" t="str">
            <v xml:space="preserve"> 国内製乗用車</v>
          </cell>
          <cell r="AG11">
            <v>4085.002</v>
          </cell>
          <cell r="AH11" t="str">
            <v xml:space="preserve"> 国内製乗用車</v>
          </cell>
          <cell r="AI11">
            <v>4085.002</v>
          </cell>
          <cell r="AJ11">
            <v>3830.7139999999999</v>
          </cell>
          <cell r="AK11">
            <v>3498.4180000000001</v>
          </cell>
          <cell r="AL11">
            <v>3231.9990000000003</v>
          </cell>
          <cell r="AM11">
            <v>3123.991</v>
          </cell>
          <cell r="AN11">
            <v>3181.2849999999999</v>
          </cell>
          <cell r="AO11">
            <v>3317.9560000000001</v>
          </cell>
          <cell r="AP11">
            <v>3233.4120000000003</v>
          </cell>
          <cell r="AQ11">
            <v>2879.9409999999998</v>
          </cell>
          <cell r="AR11">
            <v>2646.4719999999998</v>
          </cell>
          <cell r="AS11">
            <v>2710.8420000000001</v>
          </cell>
          <cell r="AT11">
            <v>2740.4143599999998</v>
          </cell>
          <cell r="AU11">
            <v>2861.2019999999998</v>
          </cell>
          <cell r="AV11">
            <v>2893.2380000000003</v>
          </cell>
          <cell r="AW11">
            <v>3126.8519999999999</v>
          </cell>
          <cell r="AX11">
            <v>3154.9409999999998</v>
          </cell>
          <cell r="AY11">
            <v>3194.4</v>
          </cell>
          <cell r="AZ11">
            <v>3284.2</v>
          </cell>
          <cell r="BA11">
            <v>2.4322947682801965</v>
          </cell>
          <cell r="BB11">
            <v>-10.931826813285795</v>
          </cell>
          <cell r="BC11">
            <v>-8.1067285753423484</v>
          </cell>
          <cell r="BD11">
            <v>2.4322947682801965</v>
          </cell>
          <cell r="BE11">
            <v>1.0908920549408618E-2</v>
          </cell>
          <cell r="BF11">
            <v>4.4076414779843809E-2</v>
          </cell>
        </row>
        <row r="12">
          <cell r="B12" t="str">
            <v xml:space="preserve">   Trucks/buses (Jpn make only)</v>
          </cell>
          <cell r="C12">
            <v>1666.1610000000001</v>
          </cell>
          <cell r="D12">
            <v>1714.3150000000001</v>
          </cell>
          <cell r="E12">
            <v>1650.7619999999999</v>
          </cell>
          <cell r="F12">
            <v>1453.704</v>
          </cell>
          <cell r="G12">
            <v>1486.2819999999999</v>
          </cell>
          <cell r="H12">
            <v>1579.972</v>
          </cell>
          <cell r="I12">
            <v>1630.1259999999997</v>
          </cell>
          <cell r="J12">
            <v>1514.1293999999998</v>
          </cell>
          <cell r="K12">
            <v>1174.8070000000002</v>
          </cell>
          <cell r="L12">
            <v>1061.3730000000005</v>
          </cell>
          <cell r="M12">
            <v>1105.1770000000004</v>
          </cell>
          <cell r="N12">
            <v>1038.4616399999991</v>
          </cell>
          <cell r="O12">
            <v>820.18400000000008</v>
          </cell>
          <cell r="P12">
            <v>854.93</v>
          </cell>
          <cell r="Q12">
            <v>561.52699999999959</v>
          </cell>
          <cell r="R12">
            <v>530.15675999999996</v>
          </cell>
          <cell r="S12">
            <v>540.89262999999926</v>
          </cell>
          <cell r="T12">
            <v>554.79956249999964</v>
          </cell>
          <cell r="U12">
            <v>-22.410396363745367</v>
          </cell>
          <cell r="V12">
            <v>-9.6555434211746842</v>
          </cell>
          <cell r="W12">
            <v>4.1271070584987468</v>
          </cell>
          <cell r="X12">
            <v>-6.0366221881202109E-2</v>
          </cell>
          <cell r="Y12">
            <v>-0.21019326241073211</v>
          </cell>
          <cell r="Z12">
            <v>4.2363664738643836E-2</v>
          </cell>
          <cell r="AA12">
            <v>-0.3431895008948106</v>
          </cell>
          <cell r="AB12">
            <v>-5.5865951236538258E-2</v>
          </cell>
          <cell r="AF12" t="str">
            <v xml:space="preserve"> 国内製トラック／バス</v>
          </cell>
          <cell r="AG12">
            <v>1666.1610000000001</v>
          </cell>
          <cell r="AH12" t="str">
            <v xml:space="preserve"> 国内製トラック／バス</v>
          </cell>
          <cell r="AI12">
            <v>1666.1610000000001</v>
          </cell>
          <cell r="AJ12">
            <v>1714.3150000000001</v>
          </cell>
          <cell r="AK12">
            <v>1650.7619999999999</v>
          </cell>
          <cell r="AL12">
            <v>1453.704</v>
          </cell>
          <cell r="AM12">
            <v>1486.2819999999999</v>
          </cell>
          <cell r="AN12">
            <v>1579.972</v>
          </cell>
          <cell r="AO12">
            <v>1630.1259999999997</v>
          </cell>
          <cell r="AP12">
            <v>1514.1293999999998</v>
          </cell>
          <cell r="AQ12">
            <v>1174.8070000000002</v>
          </cell>
          <cell r="AR12">
            <v>1061.3730000000005</v>
          </cell>
          <cell r="AS12">
            <v>1105.1770000000004</v>
          </cell>
          <cell r="AT12">
            <v>1038.4616399999991</v>
          </cell>
          <cell r="AU12">
            <v>820.18400000000008</v>
          </cell>
          <cell r="AV12">
            <v>854.93</v>
          </cell>
          <cell r="AW12">
            <v>561.52699999999959</v>
          </cell>
          <cell r="AX12">
            <v>579.63800000000026</v>
          </cell>
          <cell r="AY12">
            <v>600.52031000000022</v>
          </cell>
          <cell r="AZ12">
            <v>554.79956249999964</v>
          </cell>
          <cell r="BA12">
            <v>4.1271070584987468</v>
          </cell>
          <cell r="BB12">
            <v>-22.410396363745367</v>
          </cell>
          <cell r="BC12">
            <v>-9.6555434211746842</v>
          </cell>
          <cell r="BD12">
            <v>4.1271070584987468</v>
          </cell>
          <cell r="BE12">
            <v>-6.0366221881202109E-2</v>
          </cell>
          <cell r="BF12">
            <v>-0.21019326241073211</v>
          </cell>
        </row>
        <row r="13">
          <cell r="B13" t="str">
            <v xml:space="preserve">   Imports</v>
          </cell>
          <cell r="C13">
            <v>223.92600000000002</v>
          </cell>
          <cell r="D13">
            <v>199.922</v>
          </cell>
          <cell r="E13">
            <v>184.648</v>
          </cell>
          <cell r="F13">
            <v>201.31900000000002</v>
          </cell>
          <cell r="G13">
            <v>301.39300000000003</v>
          </cell>
          <cell r="H13">
            <v>388.16100000000006</v>
          </cell>
          <cell r="I13">
            <v>427.524</v>
          </cell>
          <cell r="J13">
            <v>364.88299999999998</v>
          </cell>
          <cell r="K13">
            <v>275.86799999999999</v>
          </cell>
          <cell r="L13">
            <v>273.28899999999999</v>
          </cell>
          <cell r="M13">
            <v>275.45300000000003</v>
          </cell>
          <cell r="N13">
            <v>275.80700000000002</v>
          </cell>
          <cell r="O13">
            <v>280.58999999999997</v>
          </cell>
          <cell r="P13">
            <v>280.76900000000001</v>
          </cell>
          <cell r="Q13">
            <v>274.17900000000003</v>
          </cell>
          <cell r="R13">
            <v>280</v>
          </cell>
          <cell r="S13">
            <v>281</v>
          </cell>
          <cell r="T13">
            <v>277</v>
          </cell>
          <cell r="U13">
            <v>-24.395491157439508</v>
          </cell>
          <cell r="V13">
            <v>-0.93486740035089166</v>
          </cell>
          <cell r="W13">
            <v>0.79183574896906084</v>
          </cell>
          <cell r="X13">
            <v>1.2851557252961943E-3</v>
          </cell>
          <cell r="Y13">
            <v>1.7341836864183779E-2</v>
          </cell>
          <cell r="Z13">
            <v>6.3794148045204224E-4</v>
          </cell>
          <cell r="AA13">
            <v>-2.3471252168152379E-2</v>
          </cell>
          <cell r="AB13">
            <v>2.1230655885388527E-2</v>
          </cell>
          <cell r="AF13" t="str">
            <v xml:space="preserve"> 輸入車</v>
          </cell>
          <cell r="AG13">
            <v>223.92600000000002</v>
          </cell>
          <cell r="AH13" t="str">
            <v xml:space="preserve"> 輸入車</v>
          </cell>
          <cell r="AI13">
            <v>223.92600000000002</v>
          </cell>
          <cell r="AJ13">
            <v>199.922</v>
          </cell>
          <cell r="AK13">
            <v>184.648</v>
          </cell>
          <cell r="AL13">
            <v>201.31900000000002</v>
          </cell>
          <cell r="AM13">
            <v>301.39300000000003</v>
          </cell>
          <cell r="AN13">
            <v>388.16100000000006</v>
          </cell>
          <cell r="AO13">
            <v>427.524</v>
          </cell>
          <cell r="AP13">
            <v>364.88299999999998</v>
          </cell>
          <cell r="AQ13">
            <v>275.86799999999999</v>
          </cell>
          <cell r="AR13">
            <v>273.28899999999999</v>
          </cell>
          <cell r="AS13">
            <v>275.45300000000003</v>
          </cell>
          <cell r="AT13">
            <v>275.80700000000002</v>
          </cell>
          <cell r="AU13">
            <v>280.58999999999997</v>
          </cell>
          <cell r="AV13">
            <v>280.76900000000001</v>
          </cell>
          <cell r="AW13">
            <v>274.17900000000003</v>
          </cell>
          <cell r="AX13">
            <v>267.58500000000004</v>
          </cell>
          <cell r="AY13">
            <v>272</v>
          </cell>
          <cell r="AZ13">
            <v>277</v>
          </cell>
          <cell r="BA13">
            <v>0.79183574896906084</v>
          </cell>
          <cell r="BB13">
            <v>-24.395491157439508</v>
          </cell>
          <cell r="BC13">
            <v>-0.93486740035089166</v>
          </cell>
          <cell r="BD13">
            <v>0.79183574896906084</v>
          </cell>
          <cell r="BE13">
            <v>1.2851557252961943E-3</v>
          </cell>
          <cell r="BF13">
            <v>1.7341836864183779E-2</v>
          </cell>
        </row>
        <row r="14">
          <cell r="B14" t="str">
            <v xml:space="preserve">   (Japanese reverse imports)</v>
          </cell>
          <cell r="C14">
            <v>12.738</v>
          </cell>
          <cell r="D14">
            <v>17.356999999999999</v>
          </cell>
          <cell r="E14">
            <v>25.010999999999999</v>
          </cell>
          <cell r="F14">
            <v>36.978000000000002</v>
          </cell>
          <cell r="G14">
            <v>83.78</v>
          </cell>
          <cell r="H14">
            <v>106.827</v>
          </cell>
          <cell r="I14">
            <v>90.673000000000002</v>
          </cell>
          <cell r="J14">
            <v>50.600999999999999</v>
          </cell>
          <cell r="K14">
            <v>23.803999999999998</v>
          </cell>
          <cell r="L14">
            <v>25.783000000000001</v>
          </cell>
          <cell r="M14">
            <v>19.969000000000001</v>
          </cell>
          <cell r="N14">
            <v>18</v>
          </cell>
          <cell r="O14">
            <v>16.466000000000001</v>
          </cell>
          <cell r="P14">
            <v>34</v>
          </cell>
          <cell r="Q14">
            <v>30</v>
          </cell>
          <cell r="R14">
            <v>25</v>
          </cell>
          <cell r="S14">
            <v>22</v>
          </cell>
          <cell r="T14">
            <v>0</v>
          </cell>
          <cell r="U14">
            <v>-52.957451433766131</v>
          </cell>
          <cell r="V14">
            <v>8.3137287850781441</v>
          </cell>
          <cell r="W14">
            <v>-22.549742078113489</v>
          </cell>
          <cell r="X14">
            <v>-9.8602834393309635E-2</v>
          </cell>
          <cell r="Y14">
            <v>-8.5222222222222199E-2</v>
          </cell>
          <cell r="Z14">
            <v>1.0648609255435439</v>
          </cell>
          <cell r="AA14">
            <v>-0.11764705882352944</v>
          </cell>
          <cell r="AB14">
            <v>-0.16666666666666663</v>
          </cell>
          <cell r="AF14" t="str">
            <v xml:space="preserve"> （逆輸入車）</v>
          </cell>
          <cell r="AG14">
            <v>12.738</v>
          </cell>
          <cell r="AH14" t="str">
            <v xml:space="preserve"> （逆輸入車）</v>
          </cell>
          <cell r="AI14">
            <v>12.738</v>
          </cell>
          <cell r="AJ14">
            <v>17.356999999999999</v>
          </cell>
          <cell r="AK14">
            <v>25.010999999999999</v>
          </cell>
          <cell r="AL14">
            <v>36.978000000000002</v>
          </cell>
          <cell r="AM14">
            <v>83.78</v>
          </cell>
          <cell r="AN14">
            <v>106.827</v>
          </cell>
          <cell r="AO14">
            <v>90.673000000000002</v>
          </cell>
          <cell r="AP14">
            <v>50.600999999999999</v>
          </cell>
          <cell r="AQ14">
            <v>23.803999999999998</v>
          </cell>
          <cell r="AR14">
            <v>25.783000000000001</v>
          </cell>
          <cell r="AS14">
            <v>19.969000000000001</v>
          </cell>
          <cell r="AT14">
            <v>18</v>
          </cell>
          <cell r="AU14">
            <v>16.466000000000001</v>
          </cell>
          <cell r="AV14">
            <v>34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-22.549742078113489</v>
          </cell>
          <cell r="BB14">
            <v>-52.957451433766131</v>
          </cell>
          <cell r="BC14">
            <v>8.3137287850781441</v>
          </cell>
          <cell r="BD14">
            <v>-22.549742078113489</v>
          </cell>
          <cell r="BE14">
            <v>-9.8602834393309635E-2</v>
          </cell>
          <cell r="BF14">
            <v>-8.5222222222222199E-2</v>
          </cell>
        </row>
        <row r="15">
          <cell r="B15" t="str">
            <v xml:space="preserve">   (Foreign-make imports)</v>
          </cell>
          <cell r="C15">
            <v>211.18800000000002</v>
          </cell>
          <cell r="D15">
            <v>182.565</v>
          </cell>
          <cell r="E15">
            <v>159.637</v>
          </cell>
          <cell r="F15">
            <v>164.34100000000001</v>
          </cell>
          <cell r="G15">
            <v>217.613</v>
          </cell>
          <cell r="H15">
            <v>281.33199999999999</v>
          </cell>
          <cell r="I15">
            <v>336.851</v>
          </cell>
          <cell r="J15">
            <v>314.28199999999998</v>
          </cell>
          <cell r="K15">
            <v>252.06399999999999</v>
          </cell>
          <cell r="L15">
            <v>247.50599999999997</v>
          </cell>
          <cell r="M15">
            <v>255.48400000000004</v>
          </cell>
          <cell r="N15">
            <v>257.80700000000002</v>
          </cell>
          <cell r="O15">
            <v>264.12399999999997</v>
          </cell>
          <cell r="P15">
            <v>246.76900000000001</v>
          </cell>
          <cell r="Q15">
            <v>244.17900000000003</v>
          </cell>
          <cell r="R15">
            <v>255</v>
          </cell>
          <cell r="S15">
            <v>259</v>
          </cell>
          <cell r="T15">
            <v>277</v>
          </cell>
          <cell r="U15">
            <v>-19.796870326649309</v>
          </cell>
          <cell r="V15">
            <v>-1.8082709153230958</v>
          </cell>
          <cell r="W15">
            <v>3.2233562014658546</v>
          </cell>
          <cell r="X15">
            <v>9.0925459128554653E-3</v>
          </cell>
          <cell r="Y15">
            <v>2.4502825757252378E-2</v>
          </cell>
          <cell r="Z15">
            <v>-6.5707773621480725E-2</v>
          </cell>
          <cell r="AA15">
            <v>-1.049564572535433E-2</v>
          </cell>
          <cell r="AB15">
            <v>4.4315850257393041E-2</v>
          </cell>
          <cell r="AF15" t="str">
            <v xml:space="preserve"> （外国ブランド）</v>
          </cell>
          <cell r="AG15">
            <v>211.18800000000002</v>
          </cell>
          <cell r="AH15" t="str">
            <v xml:space="preserve"> （外国ブランド）</v>
          </cell>
          <cell r="AI15">
            <v>211.18800000000002</v>
          </cell>
          <cell r="AJ15">
            <v>182.565</v>
          </cell>
          <cell r="AK15">
            <v>159.637</v>
          </cell>
          <cell r="AL15">
            <v>164.34100000000001</v>
          </cell>
          <cell r="AM15">
            <v>217.613</v>
          </cell>
          <cell r="AN15">
            <v>281.33199999999999</v>
          </cell>
          <cell r="AO15">
            <v>336.851</v>
          </cell>
          <cell r="AP15">
            <v>314.28199999999998</v>
          </cell>
          <cell r="AQ15">
            <v>252.06399999999999</v>
          </cell>
          <cell r="AR15">
            <v>247.50599999999997</v>
          </cell>
          <cell r="AS15">
            <v>255.48400000000004</v>
          </cell>
          <cell r="AT15">
            <v>257.80700000000002</v>
          </cell>
          <cell r="AU15">
            <v>264.12399999999997</v>
          </cell>
          <cell r="AV15">
            <v>246.76900000000001</v>
          </cell>
          <cell r="AW15">
            <v>274.17900000000003</v>
          </cell>
          <cell r="AX15">
            <v>267.58500000000004</v>
          </cell>
          <cell r="AY15">
            <v>272</v>
          </cell>
          <cell r="AZ15">
            <v>277</v>
          </cell>
          <cell r="BA15">
            <v>3.2233562014658546</v>
          </cell>
          <cell r="BB15">
            <v>-19.796870326649309</v>
          </cell>
          <cell r="BC15">
            <v>-1.8082709153230958</v>
          </cell>
          <cell r="BD15">
            <v>3.2233562014658546</v>
          </cell>
          <cell r="BE15">
            <v>9.0925459128554653E-3</v>
          </cell>
          <cell r="BF15">
            <v>2.4502825757252378E-2</v>
          </cell>
        </row>
        <row r="16">
          <cell r="B16" t="str">
            <v>Total Domestic Sales</v>
          </cell>
          <cell r="C16">
            <v>7777.4930000000004</v>
          </cell>
          <cell r="D16">
            <v>7524.7520000000004</v>
          </cell>
          <cell r="E16">
            <v>6959.098</v>
          </cell>
          <cell r="F16">
            <v>6467.11</v>
          </cell>
          <cell r="G16">
            <v>6526.7260000000006</v>
          </cell>
          <cell r="H16">
            <v>6865.0290000000005</v>
          </cell>
          <cell r="I16">
            <v>7077.7759999999998</v>
          </cell>
          <cell r="J16">
            <v>6725.0309999999999</v>
          </cell>
          <cell r="K16">
            <v>5880.8560000000007</v>
          </cell>
          <cell r="L16">
            <v>5861.9010000000007</v>
          </cell>
          <cell r="M16">
            <v>5964.2750000000005</v>
          </cell>
          <cell r="N16">
            <v>5906.5759999999982</v>
          </cell>
          <cell r="O16">
            <v>5791.7740000000003</v>
          </cell>
          <cell r="P16">
            <v>5828.1460000000006</v>
          </cell>
          <cell r="Q16">
            <v>5853.4979999999996</v>
          </cell>
          <cell r="R16">
            <v>5932.8502600000002</v>
          </cell>
          <cell r="S16">
            <v>6004.6399999999994</v>
          </cell>
          <cell r="T16">
            <v>6040.9995624999992</v>
          </cell>
          <cell r="U16">
            <v>-12.552730240202603</v>
          </cell>
          <cell r="V16">
            <v>-0.32231702323607392</v>
          </cell>
          <cell r="W16">
            <v>1.7464300403572164</v>
          </cell>
          <cell r="X16">
            <v>-9.6741012109606839E-3</v>
          </cell>
          <cell r="Y16">
            <v>-1.9436302859727528E-2</v>
          </cell>
          <cell r="Z16">
            <v>6.2799411717378018E-3</v>
          </cell>
          <cell r="AA16">
            <v>4.3499253450409725E-3</v>
          </cell>
          <cell r="AB16">
            <v>1.3556382867133454E-2</v>
          </cell>
          <cell r="AF16" t="str">
            <v>合計</v>
          </cell>
          <cell r="AG16">
            <v>7777.4930000000004</v>
          </cell>
          <cell r="AH16" t="str">
            <v>合計</v>
          </cell>
          <cell r="AI16">
            <v>7777.4930000000004</v>
          </cell>
          <cell r="AJ16">
            <v>7524.7520000000004</v>
          </cell>
          <cell r="AK16">
            <v>6959.098</v>
          </cell>
          <cell r="AL16">
            <v>6467.11</v>
          </cell>
          <cell r="AM16">
            <v>6526.7260000000006</v>
          </cell>
          <cell r="AN16">
            <v>6865.0290000000005</v>
          </cell>
          <cell r="AO16">
            <v>7077.7759999999998</v>
          </cell>
          <cell r="AP16">
            <v>6725.0309999999999</v>
          </cell>
          <cell r="AQ16">
            <v>5880.8560000000007</v>
          </cell>
          <cell r="AR16">
            <v>5861.9010000000007</v>
          </cell>
          <cell r="AS16">
            <v>5964.2750000000005</v>
          </cell>
          <cell r="AT16">
            <v>5906.5759999999982</v>
          </cell>
          <cell r="AU16">
            <v>5791.7740000000003</v>
          </cell>
          <cell r="AV16">
            <v>5828.1460000000006</v>
          </cell>
          <cell r="AW16">
            <v>5853.4979999999996</v>
          </cell>
          <cell r="AX16">
            <v>5927.93</v>
          </cell>
          <cell r="AY16">
            <v>6004.9203100000004</v>
          </cell>
          <cell r="AZ16">
            <v>6040.9995624999992</v>
          </cell>
          <cell r="BA16">
            <v>1.7464300403572164</v>
          </cell>
          <cell r="BB16">
            <v>-12.552730240202603</v>
          </cell>
          <cell r="BC16">
            <v>-0.32231702323607392</v>
          </cell>
          <cell r="BD16">
            <v>1.7464300403572164</v>
          </cell>
          <cell r="BE16">
            <v>-9.6741012109606839E-3</v>
          </cell>
          <cell r="BF16">
            <v>-1.9436302859727528E-2</v>
          </cell>
        </row>
        <row r="18">
          <cell r="B18" t="str">
            <v>Exports</v>
          </cell>
          <cell r="AF18" t="str">
            <v>輸出</v>
          </cell>
          <cell r="AG18" t="str">
            <v>輸出</v>
          </cell>
          <cell r="AH18" t="str">
            <v>輸出</v>
          </cell>
        </row>
        <row r="19">
          <cell r="B19" t="str">
            <v xml:space="preserve">   N. America</v>
          </cell>
          <cell r="C19">
            <v>2112.9960000000001</v>
          </cell>
          <cell r="D19">
            <v>2009.704</v>
          </cell>
          <cell r="E19">
            <v>1825.5940000000001</v>
          </cell>
          <cell r="F19">
            <v>1610.538</v>
          </cell>
          <cell r="G19">
            <v>1547.123</v>
          </cell>
          <cell r="H19">
            <v>1220.385</v>
          </cell>
          <cell r="I19">
            <v>1117.223</v>
          </cell>
          <cell r="J19">
            <v>1364.4739999999999</v>
          </cell>
          <cell r="K19">
            <v>1419.7070000000001</v>
          </cell>
          <cell r="L19">
            <v>1690.559</v>
          </cell>
          <cell r="M19">
            <v>1808.1080000000004</v>
          </cell>
          <cell r="N19">
            <v>1774.2429999999999</v>
          </cell>
          <cell r="O19">
            <v>2052.154</v>
          </cell>
          <cell r="P19">
            <v>1755.7280000000001</v>
          </cell>
          <cell r="Q19">
            <v>1689.4221078428752</v>
          </cell>
          <cell r="R19">
            <v>1718.0886852993892</v>
          </cell>
          <cell r="S19">
            <v>1717.685307078975</v>
          </cell>
          <cell r="T19">
            <v>2006.2403465459954</v>
          </cell>
          <cell r="U19">
            <v>4.0479334893885888</v>
          </cell>
          <cell r="V19">
            <v>19.078021028282578</v>
          </cell>
          <cell r="W19">
            <v>6.9532622049866655</v>
          </cell>
          <cell r="X19">
            <v>-1.8729522793992648E-2</v>
          </cell>
          <cell r="Y19">
            <v>0.15663637957145671</v>
          </cell>
          <cell r="Z19">
            <v>-0.14444627449986691</v>
          </cell>
          <cell r="AA19">
            <v>-3.7765469456046086E-2</v>
          </cell>
          <cell r="AB19">
            <v>1.6968274135536587E-2</v>
          </cell>
          <cell r="AF19" t="str">
            <v xml:space="preserve"> 北米</v>
          </cell>
          <cell r="AG19">
            <v>2112.9960000000001</v>
          </cell>
          <cell r="AH19" t="str">
            <v xml:space="preserve"> 北米</v>
          </cell>
          <cell r="AI19">
            <v>2112.9960000000001</v>
          </cell>
          <cell r="AJ19">
            <v>2009.704</v>
          </cell>
          <cell r="AK19">
            <v>1825.5940000000001</v>
          </cell>
          <cell r="AL19">
            <v>1610.538</v>
          </cell>
          <cell r="AM19">
            <v>1547.123</v>
          </cell>
          <cell r="AN19">
            <v>1220.385</v>
          </cell>
          <cell r="AO19">
            <v>1117.223</v>
          </cell>
          <cell r="AP19">
            <v>1364.4739999999999</v>
          </cell>
          <cell r="AQ19">
            <v>1419.7070000000001</v>
          </cell>
          <cell r="AR19">
            <v>1690.559</v>
          </cell>
          <cell r="AS19">
            <v>1808.1080000000004</v>
          </cell>
          <cell r="AT19">
            <v>1774.2429999999999</v>
          </cell>
          <cell r="AU19">
            <v>2052.154</v>
          </cell>
          <cell r="AV19">
            <v>1755.7280000000001</v>
          </cell>
          <cell r="AW19">
            <v>1688.431</v>
          </cell>
          <cell r="AX19">
            <v>1726.2732651820704</v>
          </cell>
          <cell r="AY19">
            <v>1904.8672960942652</v>
          </cell>
          <cell r="AZ19">
            <v>2006.2403465459954</v>
          </cell>
          <cell r="BA19">
            <v>6.9532622049866655</v>
          </cell>
          <cell r="BB19">
            <v>4.0479334893885888</v>
          </cell>
          <cell r="BC19">
            <v>19.078021028282578</v>
          </cell>
          <cell r="BD19">
            <v>6.9532622049866655</v>
          </cell>
          <cell r="BE19">
            <v>-1.8729522793992648E-2</v>
          </cell>
          <cell r="BF19">
            <v>0.15663637957145671</v>
          </cell>
        </row>
        <row r="20">
          <cell r="B20" t="str">
            <v xml:space="preserve">   Europe</v>
          </cell>
          <cell r="C20">
            <v>1498.6690000000001</v>
          </cell>
          <cell r="D20">
            <v>1503.614</v>
          </cell>
          <cell r="E20">
            <v>1410.491</v>
          </cell>
          <cell r="F20">
            <v>1115.518</v>
          </cell>
          <cell r="G20">
            <v>902.13800000000003</v>
          </cell>
          <cell r="H20">
            <v>782.36500000000001</v>
          </cell>
          <cell r="I20">
            <v>818.64800000000002</v>
          </cell>
          <cell r="J20">
            <v>1080.942</v>
          </cell>
          <cell r="K20">
            <v>1192.8019999999999</v>
          </cell>
          <cell r="L20">
            <v>1182.26</v>
          </cell>
          <cell r="M20">
            <v>1007.313</v>
          </cell>
          <cell r="N20">
            <v>809.25699999999995</v>
          </cell>
          <cell r="O20">
            <v>862.38599999999997</v>
          </cell>
          <cell r="P20">
            <v>1064.1310000000001</v>
          </cell>
          <cell r="Q20">
            <v>1187.859902918625</v>
          </cell>
          <cell r="R20">
            <v>1200</v>
          </cell>
          <cell r="S20">
            <v>1200</v>
          </cell>
          <cell r="T20">
            <v>1101.9101633005705</v>
          </cell>
          <cell r="U20">
            <v>10.348381319256706</v>
          </cell>
          <cell r="V20">
            <v>-0.88380133500781666</v>
          </cell>
          <cell r="W20">
            <v>-14.797675638184494</v>
          </cell>
          <cell r="X20">
            <v>-0.19661813160358299</v>
          </cell>
          <cell r="Y20">
            <v>6.5651579164591745E-2</v>
          </cell>
          <cell r="Z20">
            <v>0.23393816689974112</v>
          </cell>
          <cell r="AA20">
            <v>0.11627224741937314</v>
          </cell>
          <cell r="AB20">
            <v>1.022014216621514E-2</v>
          </cell>
          <cell r="AF20" t="str">
            <v xml:space="preserve"> 欧州</v>
          </cell>
          <cell r="AG20">
            <v>1498.6690000000001</v>
          </cell>
          <cell r="AH20" t="str">
            <v xml:space="preserve"> 欧州</v>
          </cell>
          <cell r="AI20">
            <v>1498.6690000000001</v>
          </cell>
          <cell r="AJ20">
            <v>1503.614</v>
          </cell>
          <cell r="AK20">
            <v>1410.491</v>
          </cell>
          <cell r="AL20">
            <v>1115.518</v>
          </cell>
          <cell r="AM20">
            <v>902.13800000000003</v>
          </cell>
          <cell r="AN20">
            <v>782.36500000000001</v>
          </cell>
          <cell r="AO20">
            <v>818.64800000000002</v>
          </cell>
          <cell r="AP20">
            <v>1080.942</v>
          </cell>
          <cell r="AQ20">
            <v>1192.8019999999999</v>
          </cell>
          <cell r="AR20">
            <v>1182.26</v>
          </cell>
          <cell r="AS20">
            <v>1007.313</v>
          </cell>
          <cell r="AT20">
            <v>809.25699999999995</v>
          </cell>
          <cell r="AU20">
            <v>862.38599999999997</v>
          </cell>
          <cell r="AV20">
            <v>1064.1310000000001</v>
          </cell>
          <cell r="AW20">
            <v>1171.04</v>
          </cell>
          <cell r="AX20">
            <v>1091.8927981796562</v>
          </cell>
          <cell r="AY20">
            <v>1101.9101633005705</v>
          </cell>
          <cell r="AZ20">
            <v>1101.9101633005705</v>
          </cell>
          <cell r="BA20">
            <v>-14.797675638184494</v>
          </cell>
          <cell r="BB20">
            <v>10.348381319256706</v>
          </cell>
          <cell r="BC20">
            <v>-0.88380133500781666</v>
          </cell>
          <cell r="BD20">
            <v>-14.797675638184494</v>
          </cell>
          <cell r="BE20">
            <v>-0.19661813160358299</v>
          </cell>
          <cell r="BF20">
            <v>6.5651579164591745E-2</v>
          </cell>
        </row>
        <row r="21">
          <cell r="B21" t="str">
            <v xml:space="preserve">   Asia</v>
          </cell>
          <cell r="C21">
            <v>302.80599999999998</v>
          </cell>
          <cell r="D21">
            <v>300.46499999999997</v>
          </cell>
          <cell r="E21">
            <v>384.17900000000003</v>
          </cell>
          <cell r="F21">
            <v>470.82</v>
          </cell>
          <cell r="G21">
            <v>322.51499999999999</v>
          </cell>
          <cell r="H21">
            <v>355.471</v>
          </cell>
          <cell r="I21">
            <v>370.45699999999999</v>
          </cell>
          <cell r="J21">
            <v>382.37400000000002</v>
          </cell>
          <cell r="K21">
            <v>183.74299999999999</v>
          </cell>
          <cell r="L21">
            <v>197.6</v>
          </cell>
          <cell r="M21">
            <v>260.98899999999998</v>
          </cell>
          <cell r="N21">
            <v>234.10300000000001</v>
          </cell>
          <cell r="O21">
            <v>281.43099999999998</v>
          </cell>
          <cell r="P21">
            <v>350.94400000000002</v>
          </cell>
          <cell r="Q21">
            <v>344.69381029331498</v>
          </cell>
          <cell r="R21">
            <v>413.63257235197796</v>
          </cell>
          <cell r="S21">
            <v>443.17775609140494</v>
          </cell>
          <cell r="T21">
            <v>277.20252487973733</v>
          </cell>
          <cell r="U21">
            <v>-51.946785084759952</v>
          </cell>
          <cell r="V21">
            <v>7.5415117854829905</v>
          </cell>
          <cell r="W21">
            <v>32.079453441295549</v>
          </cell>
          <cell r="X21">
            <v>-0.10301583591645613</v>
          </cell>
          <cell r="Y21">
            <v>0.2021674220321823</v>
          </cell>
          <cell r="Z21">
            <v>0.24699837615614495</v>
          </cell>
          <cell r="AA21">
            <v>-1.7809649706748143E-2</v>
          </cell>
          <cell r="AB21">
            <v>0.19999999999999996</v>
          </cell>
          <cell r="AF21" t="str">
            <v xml:space="preserve"> アジア</v>
          </cell>
          <cell r="AG21">
            <v>302.80599999999998</v>
          </cell>
          <cell r="AH21" t="str">
            <v xml:space="preserve"> アジア</v>
          </cell>
          <cell r="AI21">
            <v>302.80599999999998</v>
          </cell>
          <cell r="AJ21">
            <v>300.46499999999997</v>
          </cell>
          <cell r="AK21">
            <v>384.17900000000003</v>
          </cell>
          <cell r="AL21">
            <v>470.82</v>
          </cell>
          <cell r="AM21">
            <v>322.51499999999999</v>
          </cell>
          <cell r="AN21">
            <v>355.471</v>
          </cell>
          <cell r="AO21">
            <v>370.45699999999999</v>
          </cell>
          <cell r="AP21">
            <v>382.37400000000002</v>
          </cell>
          <cell r="AQ21">
            <v>183.74299999999999</v>
          </cell>
          <cell r="AR21">
            <v>197.6</v>
          </cell>
          <cell r="AS21">
            <v>260.98899999999998</v>
          </cell>
          <cell r="AT21">
            <v>234.10300000000001</v>
          </cell>
          <cell r="AU21">
            <v>281.43099999999998</v>
          </cell>
          <cell r="AV21">
            <v>350.94400000000002</v>
          </cell>
          <cell r="AW21">
            <v>335.108</v>
          </cell>
          <cell r="AX21">
            <v>277.20252487973733</v>
          </cell>
          <cell r="AY21">
            <v>277.20252487973733</v>
          </cell>
          <cell r="AZ21">
            <v>277.20252487973733</v>
          </cell>
          <cell r="BA21">
            <v>32.079453441295549</v>
          </cell>
          <cell r="BB21">
            <v>-51.946785084759952</v>
          </cell>
          <cell r="BC21">
            <v>7.5415117854829905</v>
          </cell>
          <cell r="BD21">
            <v>32.079453441295549</v>
          </cell>
          <cell r="BE21">
            <v>-0.10301583591645613</v>
          </cell>
          <cell r="BF21">
            <v>0.2021674220321823</v>
          </cell>
        </row>
        <row r="22">
          <cell r="B22" t="str">
            <v xml:space="preserve">   Oceania</v>
          </cell>
          <cell r="C22">
            <v>204.12899999999999</v>
          </cell>
          <cell r="D22">
            <v>195.68299999999999</v>
          </cell>
          <cell r="E22">
            <v>194.81300000000002</v>
          </cell>
          <cell r="F22">
            <v>195.38499999999999</v>
          </cell>
          <cell r="G22">
            <v>189.047</v>
          </cell>
          <cell r="H22">
            <v>158.20699999999999</v>
          </cell>
          <cell r="I22">
            <v>154.482</v>
          </cell>
          <cell r="J22">
            <v>200.94300000000001</v>
          </cell>
          <cell r="K22">
            <v>237.173</v>
          </cell>
          <cell r="L22">
            <v>246.41499999999999</v>
          </cell>
          <cell r="M22">
            <v>285.791</v>
          </cell>
          <cell r="N22">
            <v>278.66699999999997</v>
          </cell>
          <cell r="O22">
            <v>300.13499999999999</v>
          </cell>
          <cell r="P22">
            <v>338.726</v>
          </cell>
          <cell r="Q22">
            <v>354.26524346968318</v>
          </cell>
          <cell r="R22">
            <v>354.26524346968318</v>
          </cell>
          <cell r="S22">
            <v>354.26524346968318</v>
          </cell>
          <cell r="T22">
            <v>388.87682962987139</v>
          </cell>
          <cell r="U22">
            <v>18.029988603733393</v>
          </cell>
          <cell r="V22">
            <v>3.8967336079570591</v>
          </cell>
          <cell r="W22">
            <v>15.979546699673319</v>
          </cell>
          <cell r="X22">
            <v>-2.4927307018065781E-2</v>
          </cell>
          <cell r="Y22">
            <v>7.7038185361022471E-2</v>
          </cell>
          <cell r="Z22">
            <v>0.12857880620387485</v>
          </cell>
          <cell r="AA22">
            <v>4.5875555669429469E-2</v>
          </cell>
          <cell r="AB22">
            <v>0</v>
          </cell>
          <cell r="AF22" t="str">
            <v xml:space="preserve"> 豪州</v>
          </cell>
          <cell r="AG22">
            <v>204.12899999999999</v>
          </cell>
          <cell r="AH22" t="str">
            <v xml:space="preserve"> 豪州</v>
          </cell>
          <cell r="AI22">
            <v>204.12899999999999</v>
          </cell>
          <cell r="AJ22">
            <v>195.68299999999999</v>
          </cell>
          <cell r="AK22">
            <v>194.81300000000002</v>
          </cell>
          <cell r="AL22">
            <v>195.38499999999999</v>
          </cell>
          <cell r="AM22">
            <v>189.047</v>
          </cell>
          <cell r="AN22">
            <v>158.20699999999999</v>
          </cell>
          <cell r="AO22">
            <v>154.482</v>
          </cell>
          <cell r="AP22">
            <v>200.94300000000001</v>
          </cell>
          <cell r="AQ22">
            <v>237.173</v>
          </cell>
          <cell r="AR22">
            <v>246.41499999999999</v>
          </cell>
          <cell r="AS22">
            <v>285.791</v>
          </cell>
          <cell r="AT22">
            <v>278.66699999999997</v>
          </cell>
          <cell r="AU22">
            <v>300.13499999999999</v>
          </cell>
          <cell r="AV22">
            <v>338.726</v>
          </cell>
          <cell r="AW22">
            <v>357.40600000000001</v>
          </cell>
          <cell r="AX22">
            <v>369.43298814837783</v>
          </cell>
          <cell r="AY22">
            <v>388.87682962987139</v>
          </cell>
          <cell r="AZ22">
            <v>388.87682962987139</v>
          </cell>
          <cell r="BA22">
            <v>15.979546699673319</v>
          </cell>
          <cell r="BB22">
            <v>18.029988603733393</v>
          </cell>
          <cell r="BC22">
            <v>3.8967336079570591</v>
          </cell>
          <cell r="BD22">
            <v>15.979546699673319</v>
          </cell>
          <cell r="BE22">
            <v>-2.4927307018065781E-2</v>
          </cell>
          <cell r="BF22">
            <v>7.7038185361022471E-2</v>
          </cell>
        </row>
        <row r="23">
          <cell r="B23" t="str">
            <v xml:space="preserve">   Mid east Asia</v>
          </cell>
          <cell r="C23">
            <v>163.75200000000001</v>
          </cell>
          <cell r="D23">
            <v>206.80500000000001</v>
          </cell>
          <cell r="E23">
            <v>277.43299999999999</v>
          </cell>
          <cell r="F23">
            <v>218.583</v>
          </cell>
          <cell r="G23">
            <v>149.339</v>
          </cell>
          <cell r="H23">
            <v>130.291</v>
          </cell>
          <cell r="I23">
            <v>182.52500000000001</v>
          </cell>
          <cell r="J23">
            <v>213.65199999999999</v>
          </cell>
          <cell r="K23">
            <v>286.17099999999999</v>
          </cell>
          <cell r="L23">
            <v>188.42599999999999</v>
          </cell>
          <cell r="M23">
            <v>182.90600000000001</v>
          </cell>
          <cell r="N23">
            <v>221.05500000000001</v>
          </cell>
          <cell r="O23">
            <v>239.166</v>
          </cell>
          <cell r="P23">
            <v>290.49599999999998</v>
          </cell>
          <cell r="Q23">
            <v>311.08085123581054</v>
          </cell>
          <cell r="R23">
            <v>296.26747736743857</v>
          </cell>
          <cell r="S23">
            <v>296.26747736743857</v>
          </cell>
          <cell r="T23">
            <v>452.84449878702179</v>
          </cell>
          <cell r="U23">
            <v>33.942579521839257</v>
          </cell>
          <cell r="V23">
            <v>-34.156151391999892</v>
          </cell>
          <cell r="W23">
            <v>-2.9295320178743811</v>
          </cell>
          <cell r="X23">
            <v>0.20857161602134422</v>
          </cell>
          <cell r="Y23">
            <v>8.1929836466037909E-2</v>
          </cell>
          <cell r="Z23">
            <v>0.21462080730538613</v>
          </cell>
          <cell r="AA23">
            <v>7.0861048812412397E-2</v>
          </cell>
          <cell r="AB23">
            <v>-4.7619047619047783E-2</v>
          </cell>
          <cell r="AF23" t="str">
            <v xml:space="preserve"> 中近東</v>
          </cell>
          <cell r="AG23">
            <v>163.75200000000001</v>
          </cell>
          <cell r="AH23" t="str">
            <v xml:space="preserve"> 中近東</v>
          </cell>
          <cell r="AI23">
            <v>163.75200000000001</v>
          </cell>
          <cell r="AJ23">
            <v>206.80500000000001</v>
          </cell>
          <cell r="AK23">
            <v>277.43299999999999</v>
          </cell>
          <cell r="AL23">
            <v>218.583</v>
          </cell>
          <cell r="AM23">
            <v>149.339</v>
          </cell>
          <cell r="AN23">
            <v>130.291</v>
          </cell>
          <cell r="AO23">
            <v>182.52500000000001</v>
          </cell>
          <cell r="AP23">
            <v>213.65199999999999</v>
          </cell>
          <cell r="AQ23">
            <v>286.17099999999999</v>
          </cell>
          <cell r="AR23">
            <v>188.42599999999999</v>
          </cell>
          <cell r="AS23">
            <v>182.90600000000001</v>
          </cell>
          <cell r="AT23">
            <v>221.05500000000001</v>
          </cell>
          <cell r="AU23">
            <v>239.166</v>
          </cell>
          <cell r="AV23">
            <v>290.49599999999998</v>
          </cell>
          <cell r="AW23">
            <v>310.28100000000001</v>
          </cell>
          <cell r="AX23">
            <v>402.52844336624156</v>
          </cell>
          <cell r="AY23">
            <v>432.71807661870969</v>
          </cell>
          <cell r="AZ23">
            <v>452.84449878702179</v>
          </cell>
          <cell r="BA23">
            <v>-2.9295320178743811</v>
          </cell>
          <cell r="BB23">
            <v>33.942579521839257</v>
          </cell>
          <cell r="BC23">
            <v>-34.156151391999892</v>
          </cell>
          <cell r="BD23">
            <v>-2.9295320178743811</v>
          </cell>
          <cell r="BE23">
            <v>0.20857161602134422</v>
          </cell>
          <cell r="BF23">
            <v>8.1929836466037909E-2</v>
          </cell>
        </row>
        <row r="24">
          <cell r="B24" t="str">
            <v xml:space="preserve">   Others</v>
          </cell>
          <cell r="C24">
            <v>201.209</v>
          </cell>
          <cell r="D24">
            <v>243.75300000000001</v>
          </cell>
          <cell r="E24">
            <v>314.43900000000002</v>
          </cell>
          <cell r="F24">
            <v>299.81299999999999</v>
          </cell>
          <cell r="G24">
            <v>251.41300000000001</v>
          </cell>
          <cell r="H24">
            <v>249.4980000000001</v>
          </cell>
          <cell r="I24">
            <v>216.749</v>
          </cell>
          <cell r="J24">
            <v>338.80399999999997</v>
          </cell>
          <cell r="K24">
            <v>363.23200000000003</v>
          </cell>
          <cell r="L24">
            <v>252.053</v>
          </cell>
          <cell r="M24">
            <v>251.76300000000001</v>
          </cell>
          <cell r="N24">
            <v>251.57499999999999</v>
          </cell>
          <cell r="O24">
            <v>277.07</v>
          </cell>
          <cell r="P24">
            <v>280.53800000000001</v>
          </cell>
          <cell r="Q24">
            <v>356.29187413040353</v>
          </cell>
          <cell r="R24">
            <v>376.08586713764817</v>
          </cell>
          <cell r="S24">
            <v>385.98286364127051</v>
          </cell>
          <cell r="T24">
            <v>458.96328762367642</v>
          </cell>
          <cell r="U24">
            <v>7.2100683581067582</v>
          </cell>
          <cell r="V24">
            <v>-30.608261386661972</v>
          </cell>
          <cell r="W24">
            <v>-0.1150551669688471</v>
          </cell>
          <cell r="X24">
            <v>-7.4673403160918639E-4</v>
          </cell>
          <cell r="Y24">
            <v>0.10134154824605002</v>
          </cell>
          <cell r="Z24">
            <v>1.2516692532573037E-2</v>
          </cell>
          <cell r="AA24">
            <v>0.27003070575253085</v>
          </cell>
          <cell r="AB24">
            <v>5.555555555555558E-2</v>
          </cell>
          <cell r="AF24" t="str">
            <v xml:space="preserve"> その他</v>
          </cell>
          <cell r="AG24">
            <v>201.209</v>
          </cell>
          <cell r="AH24" t="str">
            <v xml:space="preserve"> その他</v>
          </cell>
          <cell r="AI24">
            <v>201.209</v>
          </cell>
          <cell r="AJ24">
            <v>243.75300000000001</v>
          </cell>
          <cell r="AK24">
            <v>314.43900000000002</v>
          </cell>
          <cell r="AL24">
            <v>299.81299999999999</v>
          </cell>
          <cell r="AM24">
            <v>251.41300000000001</v>
          </cell>
          <cell r="AN24">
            <v>249.4980000000001</v>
          </cell>
          <cell r="AO24">
            <v>216.749</v>
          </cell>
          <cell r="AP24">
            <v>338.80399999999997</v>
          </cell>
          <cell r="AQ24">
            <v>363.23200000000003</v>
          </cell>
          <cell r="AR24">
            <v>252.053</v>
          </cell>
          <cell r="AS24">
            <v>251.76300000000001</v>
          </cell>
          <cell r="AT24">
            <v>251.57499999999999</v>
          </cell>
          <cell r="AU24">
            <v>277.07</v>
          </cell>
          <cell r="AV24">
            <v>280.53800000000001</v>
          </cell>
          <cell r="AW24">
            <v>352.54500000000002</v>
          </cell>
          <cell r="AX24">
            <v>420.71634698837005</v>
          </cell>
          <cell r="AY24">
            <v>439.83981730602324</v>
          </cell>
          <cell r="AZ24">
            <v>458.96328762367642</v>
          </cell>
          <cell r="BA24">
            <v>-0.1150551669688471</v>
          </cell>
          <cell r="BB24">
            <v>7.2100683581067582</v>
          </cell>
          <cell r="BC24">
            <v>-30.608261386661972</v>
          </cell>
          <cell r="BD24">
            <v>-0.1150551669688471</v>
          </cell>
          <cell r="BE24">
            <v>-7.4673403160918639E-4</v>
          </cell>
          <cell r="BF24">
            <v>0.10134154824605002</v>
          </cell>
        </row>
        <row r="25">
          <cell r="B25" t="str">
            <v>Passenger car exports total</v>
          </cell>
          <cell r="C25">
            <v>4483.5609999999997</v>
          </cell>
          <cell r="D25">
            <v>4460.0240000000003</v>
          </cell>
          <cell r="E25">
            <v>4406.9490000000005</v>
          </cell>
          <cell r="F25">
            <v>3910.6570000000002</v>
          </cell>
          <cell r="G25">
            <v>3361.5750000000003</v>
          </cell>
          <cell r="H25">
            <v>2896.2170000000001</v>
          </cell>
          <cell r="I25">
            <v>2860.0839999999998</v>
          </cell>
          <cell r="J25">
            <v>3581.1890000000003</v>
          </cell>
          <cell r="K25">
            <v>3682.8279999999995</v>
          </cell>
          <cell r="L25">
            <v>3757.3129999999996</v>
          </cell>
          <cell r="M25">
            <v>3796.8700000000003</v>
          </cell>
          <cell r="N25">
            <v>3568.8999999999996</v>
          </cell>
          <cell r="O25">
            <v>4012.3420000000001</v>
          </cell>
          <cell r="P25">
            <v>4080.5630000000006</v>
          </cell>
          <cell r="Q25">
            <v>4243.6137898907127</v>
          </cell>
          <cell r="R25">
            <v>4358.3398456261366</v>
          </cell>
          <cell r="S25">
            <v>4397.3786476487721</v>
          </cell>
          <cell r="T25">
            <v>4686.0376507668725</v>
          </cell>
          <cell r="U25">
            <v>2.8381356024493209</v>
          </cell>
          <cell r="V25">
            <v>2.0224946698569779</v>
          </cell>
          <cell r="W25">
            <v>1.052800232506601</v>
          </cell>
          <cell r="X25">
            <v>-6.0041560548557249E-2</v>
          </cell>
          <cell r="Y25">
            <v>0.12425173022499947</v>
          </cell>
          <cell r="Z25">
            <v>1.7002787897941074E-2</v>
          </cell>
          <cell r="AA25">
            <v>3.9957915094243734E-2</v>
          </cell>
          <cell r="AB25">
            <v>2.7034989849624935E-2</v>
          </cell>
          <cell r="AF25" t="str">
            <v>乗用車輸出台数</v>
          </cell>
          <cell r="AG25">
            <v>4483.5609999999997</v>
          </cell>
          <cell r="AH25" t="str">
            <v>乗用車輸出台数</v>
          </cell>
          <cell r="AI25">
            <v>4483.5609999999997</v>
          </cell>
          <cell r="AJ25">
            <v>4460.0240000000003</v>
          </cell>
          <cell r="AK25">
            <v>4406.9490000000005</v>
          </cell>
          <cell r="AL25">
            <v>3910.6570000000002</v>
          </cell>
          <cell r="AM25">
            <v>3361.5750000000003</v>
          </cell>
          <cell r="AN25">
            <v>2896.2170000000001</v>
          </cell>
          <cell r="AO25">
            <v>2860.0839999999998</v>
          </cell>
          <cell r="AP25">
            <v>3581.1890000000003</v>
          </cell>
          <cell r="AQ25">
            <v>3682.8279999999995</v>
          </cell>
          <cell r="AR25">
            <v>3757.3129999999996</v>
          </cell>
          <cell r="AS25">
            <v>3796.8700000000003</v>
          </cell>
          <cell r="AT25">
            <v>3568.8999999999996</v>
          </cell>
          <cell r="AU25">
            <v>4012.3420000000001</v>
          </cell>
          <cell r="AV25">
            <v>4080.5630000000006</v>
          </cell>
          <cell r="AW25">
            <v>4214.8109999999997</v>
          </cell>
          <cell r="AX25">
            <v>4288.0463667444528</v>
          </cell>
          <cell r="AY25">
            <v>4545.4147078291771</v>
          </cell>
          <cell r="AZ25">
            <v>4686.0376507668725</v>
          </cell>
          <cell r="BA25">
            <v>1.052800232506601</v>
          </cell>
          <cell r="BB25">
            <v>2.8381356024493209</v>
          </cell>
          <cell r="BC25">
            <v>2.0224946698569779</v>
          </cell>
          <cell r="BD25">
            <v>1.052800232506601</v>
          </cell>
          <cell r="BE25">
            <v>-6.0041560548557249E-2</v>
          </cell>
          <cell r="BF25">
            <v>0.12425173022499947</v>
          </cell>
        </row>
        <row r="27">
          <cell r="B27" t="str">
            <v xml:space="preserve">   N. America</v>
          </cell>
          <cell r="C27">
            <v>408.91</v>
          </cell>
          <cell r="D27">
            <v>353.48</v>
          </cell>
          <cell r="E27">
            <v>223.232</v>
          </cell>
          <cell r="F27">
            <v>181.578</v>
          </cell>
          <cell r="G27">
            <v>212.01599999999999</v>
          </cell>
          <cell r="H27">
            <v>81.807000000000002</v>
          </cell>
          <cell r="I27">
            <v>51.85</v>
          </cell>
          <cell r="J27">
            <v>45.311</v>
          </cell>
          <cell r="K27">
            <v>39.631</v>
          </cell>
          <cell r="L27">
            <v>33.039000000000001</v>
          </cell>
          <cell r="M27">
            <v>28.263000000000002</v>
          </cell>
          <cell r="N27">
            <v>21.571999999999999</v>
          </cell>
          <cell r="O27">
            <v>24.140999999999998</v>
          </cell>
          <cell r="P27">
            <v>30.654</v>
          </cell>
          <cell r="Q27">
            <v>41.051040289055514</v>
          </cell>
          <cell r="R27">
            <v>41.051040289055514</v>
          </cell>
          <cell r="S27">
            <v>41.051040289055514</v>
          </cell>
          <cell r="T27">
            <v>37.455315377418877</v>
          </cell>
          <cell r="U27">
            <v>-12.53558738496171</v>
          </cell>
          <cell r="V27">
            <v>-16.633443516439151</v>
          </cell>
          <cell r="W27">
            <v>-14.455643330609281</v>
          </cell>
          <cell r="X27">
            <v>-0.2367406149382586</v>
          </cell>
          <cell r="Y27">
            <v>0.1190895605414426</v>
          </cell>
          <cell r="Z27">
            <v>0.26978998384491115</v>
          </cell>
          <cell r="AA27">
            <v>0.3391740160845409</v>
          </cell>
          <cell r="AB27">
            <v>0</v>
          </cell>
          <cell r="AF27" t="str">
            <v xml:space="preserve"> 北米</v>
          </cell>
          <cell r="AG27">
            <v>408.91</v>
          </cell>
          <cell r="AH27" t="str">
            <v xml:space="preserve"> 北米</v>
          </cell>
          <cell r="AI27">
            <v>408.91</v>
          </cell>
          <cell r="AJ27">
            <v>353.48</v>
          </cell>
          <cell r="AK27">
            <v>223.232</v>
          </cell>
          <cell r="AL27">
            <v>181.578</v>
          </cell>
          <cell r="AM27">
            <v>212.01599999999999</v>
          </cell>
          <cell r="AN27">
            <v>81.807000000000002</v>
          </cell>
          <cell r="AO27">
            <v>51.85</v>
          </cell>
          <cell r="AP27">
            <v>45.311</v>
          </cell>
          <cell r="AQ27">
            <v>39.631</v>
          </cell>
          <cell r="AR27">
            <v>33.039000000000001</v>
          </cell>
          <cell r="AS27">
            <v>28.263000000000002</v>
          </cell>
          <cell r="AT27">
            <v>21.571999999999999</v>
          </cell>
          <cell r="AU27">
            <v>24.140999999999998</v>
          </cell>
          <cell r="AV27">
            <v>30.654</v>
          </cell>
          <cell r="AW27">
            <v>38.033999999999999</v>
          </cell>
          <cell r="AX27">
            <v>42.137229799596241</v>
          </cell>
          <cell r="AY27">
            <v>37.455315377418877</v>
          </cell>
          <cell r="AZ27">
            <v>37.455315377418877</v>
          </cell>
          <cell r="BA27">
            <v>-14.455643330609281</v>
          </cell>
          <cell r="BB27">
            <v>-12.53558738496171</v>
          </cell>
          <cell r="BC27">
            <v>-16.633443516439151</v>
          </cell>
          <cell r="BD27">
            <v>-14.455643330609281</v>
          </cell>
          <cell r="BE27">
            <v>-0.2367406149382586</v>
          </cell>
          <cell r="BF27">
            <v>0.1190895605414426</v>
          </cell>
        </row>
        <row r="28">
          <cell r="B28" t="str">
            <v xml:space="preserve">   Europe</v>
          </cell>
          <cell r="C28">
            <v>248.57900000000001</v>
          </cell>
          <cell r="D28">
            <v>205.86799999999999</v>
          </cell>
          <cell r="E28">
            <v>197.089</v>
          </cell>
          <cell r="F28">
            <v>165.49700000000001</v>
          </cell>
          <cell r="G28">
            <v>153.27000000000001</v>
          </cell>
          <cell r="H28">
            <v>136.59</v>
          </cell>
          <cell r="I28">
            <v>130.06399999999999</v>
          </cell>
          <cell r="J28">
            <v>173.37899999999999</v>
          </cell>
          <cell r="K28">
            <v>178.12899999999999</v>
          </cell>
          <cell r="L28">
            <v>146.93700000000001</v>
          </cell>
          <cell r="M28">
            <v>131.922</v>
          </cell>
          <cell r="N28">
            <v>86.165999999999997</v>
          </cell>
          <cell r="O28">
            <v>87.313000000000002</v>
          </cell>
          <cell r="P28">
            <v>95.573999999999998</v>
          </cell>
          <cell r="Q28">
            <v>106.7825924285878</v>
          </cell>
          <cell r="R28">
            <v>106.7825924285878</v>
          </cell>
          <cell r="S28">
            <v>106.7825924285878</v>
          </cell>
          <cell r="T28">
            <v>94.009085178551771</v>
          </cell>
          <cell r="U28">
            <v>2.7396628196032946</v>
          </cell>
          <cell r="V28">
            <v>-17.51090501827326</v>
          </cell>
          <cell r="W28">
            <v>-10.218665142203809</v>
          </cell>
          <cell r="X28">
            <v>-0.34684131532269069</v>
          </cell>
          <cell r="Y28">
            <v>1.3311514982707884E-2</v>
          </cell>
          <cell r="Z28">
            <v>9.4613631418001942E-2</v>
          </cell>
          <cell r="AA28">
            <v>0.11727658598141555</v>
          </cell>
          <cell r="AB28">
            <v>0</v>
          </cell>
          <cell r="AF28" t="str">
            <v xml:space="preserve"> 欧州</v>
          </cell>
          <cell r="AG28">
            <v>248.57900000000001</v>
          </cell>
          <cell r="AH28" t="str">
            <v xml:space="preserve"> 欧州</v>
          </cell>
          <cell r="AI28">
            <v>248.57900000000001</v>
          </cell>
          <cell r="AJ28">
            <v>205.86799999999999</v>
          </cell>
          <cell r="AK28">
            <v>197.089</v>
          </cell>
          <cell r="AL28">
            <v>165.49700000000001</v>
          </cell>
          <cell r="AM28">
            <v>153.27000000000001</v>
          </cell>
          <cell r="AN28">
            <v>136.59</v>
          </cell>
          <cell r="AO28">
            <v>130.06399999999999</v>
          </cell>
          <cell r="AP28">
            <v>173.37899999999999</v>
          </cell>
          <cell r="AQ28">
            <v>178.12899999999999</v>
          </cell>
          <cell r="AR28">
            <v>146.93700000000001</v>
          </cell>
          <cell r="AS28">
            <v>131.922</v>
          </cell>
          <cell r="AT28">
            <v>86.165999999999997</v>
          </cell>
          <cell r="AU28">
            <v>87.313000000000002</v>
          </cell>
          <cell r="AV28">
            <v>95.573999999999998</v>
          </cell>
          <cell r="AW28">
            <v>104.395</v>
          </cell>
          <cell r="AX28">
            <v>83.563631269823802</v>
          </cell>
          <cell r="AY28">
            <v>94.009085178551771</v>
          </cell>
          <cell r="AZ28">
            <v>94.009085178551771</v>
          </cell>
          <cell r="BA28">
            <v>-10.218665142203809</v>
          </cell>
          <cell r="BB28">
            <v>2.7396628196032946</v>
          </cell>
          <cell r="BC28">
            <v>-17.51090501827326</v>
          </cell>
          <cell r="BD28">
            <v>-10.218665142203809</v>
          </cell>
          <cell r="BE28">
            <v>-0.34684131532269069</v>
          </cell>
          <cell r="BF28">
            <v>1.3311514982707884E-2</v>
          </cell>
        </row>
        <row r="29">
          <cell r="B29" t="str">
            <v xml:space="preserve">   Asia</v>
          </cell>
          <cell r="C29">
            <v>253.71899999999999</v>
          </cell>
          <cell r="D29">
            <v>265.46800000000002</v>
          </cell>
          <cell r="E29">
            <v>248.61600000000001</v>
          </cell>
          <cell r="F29">
            <v>273.64100000000002</v>
          </cell>
          <cell r="G29">
            <v>257.70299999999997</v>
          </cell>
          <cell r="H29">
            <v>260.52600000000001</v>
          </cell>
          <cell r="I29">
            <v>249.559</v>
          </cell>
          <cell r="J29">
            <v>229.31700000000001</v>
          </cell>
          <cell r="K29">
            <v>81.667000000000002</v>
          </cell>
          <cell r="L29">
            <v>92.837000000000003</v>
          </cell>
          <cell r="M29">
            <v>148.40600000000001</v>
          </cell>
          <cell r="N29">
            <v>117.22</v>
          </cell>
          <cell r="O29">
            <v>145.232</v>
          </cell>
          <cell r="P29">
            <v>173.22200000000001</v>
          </cell>
          <cell r="Q29">
            <v>177.9543046527896</v>
          </cell>
          <cell r="R29">
            <v>152.5322611309625</v>
          </cell>
          <cell r="S29">
            <v>152.5322611309625</v>
          </cell>
          <cell r="T29">
            <v>170.67143580725389</v>
          </cell>
          <cell r="U29">
            <v>-64.38685313343538</v>
          </cell>
          <cell r="V29">
            <v>13.67749519389716</v>
          </cell>
          <cell r="W29">
            <v>59.856522722621364</v>
          </cell>
          <cell r="X29">
            <v>-0.21013975176205812</v>
          </cell>
          <cell r="Y29">
            <v>0.23896945913666601</v>
          </cell>
          <cell r="Z29">
            <v>0.19272612096507657</v>
          </cell>
          <cell r="AA29">
            <v>2.7319305012005302E-2</v>
          </cell>
          <cell r="AB29">
            <v>-0.14285714285714302</v>
          </cell>
          <cell r="AF29" t="str">
            <v xml:space="preserve"> アジア</v>
          </cell>
          <cell r="AG29">
            <v>253.71899999999999</v>
          </cell>
          <cell r="AH29" t="str">
            <v xml:space="preserve"> アジア</v>
          </cell>
          <cell r="AI29">
            <v>253.71899999999999</v>
          </cell>
          <cell r="AJ29">
            <v>265.46800000000002</v>
          </cell>
          <cell r="AK29">
            <v>248.61600000000001</v>
          </cell>
          <cell r="AL29">
            <v>273.64100000000002</v>
          </cell>
          <cell r="AM29">
            <v>257.70299999999997</v>
          </cell>
          <cell r="AN29">
            <v>260.52600000000001</v>
          </cell>
          <cell r="AO29">
            <v>249.559</v>
          </cell>
          <cell r="AP29">
            <v>229.31700000000001</v>
          </cell>
          <cell r="AQ29">
            <v>81.667000000000002</v>
          </cell>
          <cell r="AR29">
            <v>92.837000000000003</v>
          </cell>
          <cell r="AS29">
            <v>148.40600000000001</v>
          </cell>
          <cell r="AT29">
            <v>117.22</v>
          </cell>
          <cell r="AU29">
            <v>145.232</v>
          </cell>
          <cell r="AV29">
            <v>173.22200000000001</v>
          </cell>
          <cell r="AW29">
            <v>176.40700000000001</v>
          </cell>
          <cell r="AX29">
            <v>170.67143580725389</v>
          </cell>
          <cell r="AY29">
            <v>170.67143580725389</v>
          </cell>
          <cell r="AZ29">
            <v>170.67143580725389</v>
          </cell>
          <cell r="BA29">
            <v>59.856522722621364</v>
          </cell>
          <cell r="BB29">
            <v>-64.38685313343538</v>
          </cell>
          <cell r="BC29">
            <v>13.67749519389716</v>
          </cell>
          <cell r="BD29">
            <v>59.856522722621364</v>
          </cell>
          <cell r="BE29">
            <v>-0.21013975176205812</v>
          </cell>
          <cell r="BF29">
            <v>0.23896945913666601</v>
          </cell>
        </row>
        <row r="30">
          <cell r="B30" t="str">
            <v xml:space="preserve">   Oceania</v>
          </cell>
          <cell r="C30">
            <v>135.357</v>
          </cell>
          <cell r="D30">
            <v>113.259</v>
          </cell>
          <cell r="E30">
            <v>129.77600000000001</v>
          </cell>
          <cell r="F30">
            <v>123.038</v>
          </cell>
          <cell r="G30">
            <v>138.53700000000001</v>
          </cell>
          <cell r="H30">
            <v>116.55500000000001</v>
          </cell>
          <cell r="I30">
            <v>110.996</v>
          </cell>
          <cell r="J30">
            <v>109.83499999999999</v>
          </cell>
          <cell r="K30">
            <v>110.021</v>
          </cell>
          <cell r="L30">
            <v>90.873000000000005</v>
          </cell>
          <cell r="M30">
            <v>71.94</v>
          </cell>
          <cell r="N30">
            <v>63.140999999999998</v>
          </cell>
          <cell r="O30">
            <v>85.32</v>
          </cell>
          <cell r="P30">
            <v>79.474000000000004</v>
          </cell>
          <cell r="Q30">
            <v>90.855053611722823</v>
          </cell>
          <cell r="R30">
            <v>80.760047654864721</v>
          </cell>
          <cell r="S30">
            <v>80.760047654864721</v>
          </cell>
          <cell r="T30">
            <v>86.212949688260593</v>
          </cell>
          <cell r="U30">
            <v>0.16934492648064126</v>
          </cell>
          <cell r="V30">
            <v>-17.403950154970417</v>
          </cell>
          <cell r="W30">
            <v>-20.834571324815954</v>
          </cell>
          <cell r="X30">
            <v>-0.12231025854879063</v>
          </cell>
          <cell r="Y30">
            <v>0.35126146244120293</v>
          </cell>
          <cell r="Z30">
            <v>-6.8518518518518423E-2</v>
          </cell>
          <cell r="AA30">
            <v>0.14320474132071892</v>
          </cell>
          <cell r="AB30">
            <v>-0.11111111111111127</v>
          </cell>
          <cell r="AF30" t="str">
            <v xml:space="preserve"> 豪州</v>
          </cell>
          <cell r="AG30">
            <v>135.357</v>
          </cell>
          <cell r="AH30" t="str">
            <v xml:space="preserve"> 豪州</v>
          </cell>
          <cell r="AI30">
            <v>135.357</v>
          </cell>
          <cell r="AJ30">
            <v>113.259</v>
          </cell>
          <cell r="AK30">
            <v>129.77600000000001</v>
          </cell>
          <cell r="AL30">
            <v>123.038</v>
          </cell>
          <cell r="AM30">
            <v>138.53700000000001</v>
          </cell>
          <cell r="AN30">
            <v>116.55500000000001</v>
          </cell>
          <cell r="AO30">
            <v>110.996</v>
          </cell>
          <cell r="AP30">
            <v>109.83499999999999</v>
          </cell>
          <cell r="AQ30">
            <v>110.021</v>
          </cell>
          <cell r="AR30">
            <v>90.873000000000005</v>
          </cell>
          <cell r="AS30">
            <v>71.94</v>
          </cell>
          <cell r="AT30">
            <v>63.140999999999998</v>
          </cell>
          <cell r="AU30">
            <v>85.32</v>
          </cell>
          <cell r="AV30">
            <v>79.474000000000004</v>
          </cell>
          <cell r="AW30">
            <v>91.263000000000005</v>
          </cell>
          <cell r="AX30">
            <v>86.212949688260593</v>
          </cell>
          <cell r="AY30">
            <v>86.212949688260593</v>
          </cell>
          <cell r="AZ30">
            <v>86.212949688260593</v>
          </cell>
          <cell r="BA30">
            <v>-20.834571324815954</v>
          </cell>
          <cell r="BB30">
            <v>0.16934492648064126</v>
          </cell>
          <cell r="BC30">
            <v>-17.403950154970417</v>
          </cell>
          <cell r="BD30">
            <v>-20.834571324815954</v>
          </cell>
          <cell r="BE30">
            <v>-0.12231025854879063</v>
          </cell>
          <cell r="BF30">
            <v>0.35126146244120293</v>
          </cell>
        </row>
        <row r="31">
          <cell r="B31" t="str">
            <v xml:space="preserve">   Mid east Asia</v>
          </cell>
          <cell r="C31">
            <v>115.922</v>
          </cell>
          <cell r="D31">
            <v>182.36</v>
          </cell>
          <cell r="E31">
            <v>238.31899999999999</v>
          </cell>
          <cell r="F31">
            <v>160.965</v>
          </cell>
          <cell r="G31">
            <v>126.14100000000001</v>
          </cell>
          <cell r="H31">
            <v>76.155000000000001</v>
          </cell>
          <cell r="I31">
            <v>102.35599999999999</v>
          </cell>
          <cell r="J31">
            <v>132.50200000000001</v>
          </cell>
          <cell r="K31">
            <v>168.988</v>
          </cell>
          <cell r="L31">
            <v>119.688</v>
          </cell>
          <cell r="M31">
            <v>112.27</v>
          </cell>
          <cell r="N31">
            <v>160.91</v>
          </cell>
          <cell r="O31">
            <v>180.108</v>
          </cell>
          <cell r="P31">
            <v>149.09100000000001</v>
          </cell>
          <cell r="Q31">
            <v>148.52181433694435</v>
          </cell>
          <cell r="R31">
            <v>148.52181433694435</v>
          </cell>
          <cell r="S31">
            <v>148.52181433694346</v>
          </cell>
          <cell r="T31">
            <v>225.89594165474406</v>
          </cell>
          <cell r="U31">
            <v>27.536188133009311</v>
          </cell>
          <cell r="V31">
            <v>-29.173669136270032</v>
          </cell>
          <cell r="W31">
            <v>-6.1977808969988724</v>
          </cell>
          <cell r="X31">
            <v>0.43324129331076877</v>
          </cell>
          <cell r="Y31">
            <v>0.11930893045802016</v>
          </cell>
          <cell r="Z31">
            <v>-0.17221333866346855</v>
          </cell>
          <cell r="AA31">
            <v>-3.8177063877474771E-3</v>
          </cell>
          <cell r="AB31">
            <v>0</v>
          </cell>
          <cell r="AF31" t="str">
            <v xml:space="preserve"> 中近東</v>
          </cell>
          <cell r="AG31">
            <v>115.922</v>
          </cell>
          <cell r="AH31" t="str">
            <v xml:space="preserve"> 中近東</v>
          </cell>
          <cell r="AI31">
            <v>115.922</v>
          </cell>
          <cell r="AJ31">
            <v>182.36</v>
          </cell>
          <cell r="AK31">
            <v>238.31899999999999</v>
          </cell>
          <cell r="AL31">
            <v>160.965</v>
          </cell>
          <cell r="AM31">
            <v>126.14100000000001</v>
          </cell>
          <cell r="AN31">
            <v>76.155000000000001</v>
          </cell>
          <cell r="AO31">
            <v>102.35599999999999</v>
          </cell>
          <cell r="AP31">
            <v>132.50200000000001</v>
          </cell>
          <cell r="AQ31">
            <v>168.988</v>
          </cell>
          <cell r="AR31">
            <v>119.688</v>
          </cell>
          <cell r="AS31">
            <v>112.27</v>
          </cell>
          <cell r="AT31">
            <v>160.91</v>
          </cell>
          <cell r="AU31">
            <v>180.108</v>
          </cell>
          <cell r="AV31">
            <v>149.09100000000001</v>
          </cell>
          <cell r="AW31">
            <v>147.125</v>
          </cell>
          <cell r="AX31">
            <v>184.8239522629724</v>
          </cell>
          <cell r="AY31">
            <v>205.35994695885822</v>
          </cell>
          <cell r="AZ31">
            <v>225.89594165474406</v>
          </cell>
          <cell r="BA31">
            <v>-6.1977808969988724</v>
          </cell>
          <cell r="BB31">
            <v>27.536188133009311</v>
          </cell>
          <cell r="BC31">
            <v>-29.173669136270032</v>
          </cell>
          <cell r="BD31">
            <v>-6.1977808969988724</v>
          </cell>
          <cell r="BE31">
            <v>0.43324129331076877</v>
          </cell>
          <cell r="BF31">
            <v>0.11930893045802016</v>
          </cell>
        </row>
        <row r="32">
          <cell r="B32" t="str">
            <v xml:space="preserve">   Others</v>
          </cell>
          <cell r="C32">
            <v>147.04499999999999</v>
          </cell>
          <cell r="D32">
            <v>172.92599999999999</v>
          </cell>
          <cell r="E32">
            <v>223.68899999999999</v>
          </cell>
          <cell r="F32">
            <v>202.36699999999999</v>
          </cell>
          <cell r="G32">
            <v>213.78700000000001</v>
          </cell>
          <cell r="H32">
            <v>222.447</v>
          </cell>
          <cell r="I32">
            <v>206.54499999999999</v>
          </cell>
          <cell r="J32">
            <v>284.14400000000001</v>
          </cell>
          <cell r="K32">
            <v>268.22500000000002</v>
          </cell>
          <cell r="L32">
            <v>168.23</v>
          </cell>
          <cell r="M32">
            <v>167.215</v>
          </cell>
          <cell r="N32">
            <v>148.363</v>
          </cell>
          <cell r="O32">
            <v>164.22</v>
          </cell>
          <cell r="P32">
            <v>147.30099999999999</v>
          </cell>
          <cell r="Q32">
            <v>186.19924578929985</v>
          </cell>
          <cell r="R32">
            <v>186.19924578929985</v>
          </cell>
          <cell r="S32">
            <v>175.24634897816458</v>
          </cell>
          <cell r="T32">
            <v>245.46762152689845</v>
          </cell>
          <cell r="U32">
            <v>-5.6024410158229561</v>
          </cell>
          <cell r="V32">
            <v>-37.28026843135428</v>
          </cell>
          <cell r="W32">
            <v>-0.60334066456635416</v>
          </cell>
          <cell r="X32">
            <v>-0.11274108184074394</v>
          </cell>
          <cell r="Y32">
            <v>0.10687974764597641</v>
          </cell>
          <cell r="Z32">
            <v>-0.1030264279624894</v>
          </cell>
          <cell r="AA32">
            <v>0.2640731956286777</v>
          </cell>
          <cell r="AB32">
            <v>0</v>
          </cell>
          <cell r="AF32" t="str">
            <v xml:space="preserve"> その他</v>
          </cell>
          <cell r="AG32">
            <v>147.04499999999999</v>
          </cell>
          <cell r="AH32" t="str">
            <v xml:space="preserve"> その他</v>
          </cell>
          <cell r="AI32">
            <v>147.04499999999999</v>
          </cell>
          <cell r="AJ32">
            <v>172.92599999999999</v>
          </cell>
          <cell r="AK32">
            <v>223.68899999999999</v>
          </cell>
          <cell r="AL32">
            <v>202.36699999999999</v>
          </cell>
          <cell r="AM32">
            <v>213.78700000000001</v>
          </cell>
          <cell r="AN32">
            <v>222.447</v>
          </cell>
          <cell r="AO32">
            <v>206.54499999999999</v>
          </cell>
          <cell r="AP32">
            <v>284.14400000000001</v>
          </cell>
          <cell r="AQ32">
            <v>268.22500000000002</v>
          </cell>
          <cell r="AR32">
            <v>168.23</v>
          </cell>
          <cell r="AS32">
            <v>167.215</v>
          </cell>
          <cell r="AT32">
            <v>148.363</v>
          </cell>
          <cell r="AU32">
            <v>164.22</v>
          </cell>
          <cell r="AV32">
            <v>147.30099999999999</v>
          </cell>
          <cell r="AW32">
            <v>186.41</v>
          </cell>
          <cell r="AX32">
            <v>217.14443442764096</v>
          </cell>
          <cell r="AY32">
            <v>236.02655916047928</v>
          </cell>
          <cell r="AZ32">
            <v>245.46762152689845</v>
          </cell>
          <cell r="BA32">
            <v>-0.60334066456635416</v>
          </cell>
          <cell r="BB32">
            <v>-5.6024410158229561</v>
          </cell>
          <cell r="BC32">
            <v>-37.28026843135428</v>
          </cell>
          <cell r="BD32">
            <v>-0.60334066456635416</v>
          </cell>
          <cell r="BE32">
            <v>-0.11274108184074394</v>
          </cell>
          <cell r="BF32">
            <v>0.10687974764597641</v>
          </cell>
        </row>
        <row r="33">
          <cell r="B33" t="str">
            <v>Truck/bus exports total</v>
          </cell>
          <cell r="C33">
            <v>1309.5319999999999</v>
          </cell>
          <cell r="D33">
            <v>1239.4780000000001</v>
          </cell>
          <cell r="E33">
            <v>1185.625</v>
          </cell>
          <cell r="F33">
            <v>1033.1469999999999</v>
          </cell>
          <cell r="G33">
            <v>1027.854</v>
          </cell>
          <cell r="H33">
            <v>849.827</v>
          </cell>
          <cell r="I33">
            <v>851.36999999999989</v>
          </cell>
          <cell r="J33">
            <v>974.48800000000006</v>
          </cell>
          <cell r="K33">
            <v>846.66100000000006</v>
          </cell>
          <cell r="L33">
            <v>651.60399999999993</v>
          </cell>
          <cell r="M33">
            <v>660.01599999999996</v>
          </cell>
          <cell r="N33">
            <v>597.37200000000007</v>
          </cell>
          <cell r="O33">
            <v>686.33400000000006</v>
          </cell>
          <cell r="P33">
            <v>675.31600000000003</v>
          </cell>
          <cell r="Q33">
            <v>751.36405110839996</v>
          </cell>
          <cell r="R33">
            <v>715.84700162971478</v>
          </cell>
          <cell r="S33">
            <v>704.89410481857863</v>
          </cell>
          <cell r="T33">
            <v>859.71234923312761</v>
          </cell>
          <cell r="U33">
            <v>-13.117349828833191</v>
          </cell>
          <cell r="V33">
            <v>-23.038382540355595</v>
          </cell>
          <cell r="W33">
            <v>1.2909681340200541</v>
          </cell>
          <cell r="X33">
            <v>-9.491285059756116E-2</v>
          </cell>
          <cell r="Y33">
            <v>0.14892227958458037</v>
          </cell>
          <cell r="Z33">
            <v>-1.6053408398826297E-2</v>
          </cell>
          <cell r="AA33">
            <v>0.11261106076029592</v>
          </cell>
          <cell r="AB33">
            <v>-4.7270094205719593E-2</v>
          </cell>
          <cell r="AF33" t="str">
            <v>トラック/バス輸出台数</v>
          </cell>
          <cell r="AG33">
            <v>1309.5319999999999</v>
          </cell>
          <cell r="AH33" t="str">
            <v>トラック/バス輸出台数</v>
          </cell>
          <cell r="AI33">
            <v>1309.5319999999999</v>
          </cell>
          <cell r="AJ33">
            <v>1239.4780000000001</v>
          </cell>
          <cell r="AK33">
            <v>1185.625</v>
          </cell>
          <cell r="AL33">
            <v>1033.1469999999999</v>
          </cell>
          <cell r="AM33">
            <v>1027.854</v>
          </cell>
          <cell r="AN33">
            <v>849.827</v>
          </cell>
          <cell r="AO33">
            <v>851.36999999999989</v>
          </cell>
          <cell r="AP33">
            <v>974.48800000000006</v>
          </cell>
          <cell r="AQ33">
            <v>846.66100000000006</v>
          </cell>
          <cell r="AR33">
            <v>651.60399999999993</v>
          </cell>
          <cell r="AS33">
            <v>660.01599999999996</v>
          </cell>
          <cell r="AT33">
            <v>597.37200000000007</v>
          </cell>
          <cell r="AU33">
            <v>686.33400000000006</v>
          </cell>
          <cell r="AV33">
            <v>675.31600000000003</v>
          </cell>
          <cell r="AW33">
            <v>743.63400000000001</v>
          </cell>
          <cell r="AX33">
            <v>784.55363325554788</v>
          </cell>
          <cell r="AY33">
            <v>829.7352921708225</v>
          </cell>
          <cell r="AZ33">
            <v>859.71234923312761</v>
          </cell>
          <cell r="BA33">
            <v>1.2909681340200541</v>
          </cell>
          <cell r="BB33">
            <v>-13.117349828833191</v>
          </cell>
          <cell r="BC33">
            <v>-23.038382540355595</v>
          </cell>
          <cell r="BD33">
            <v>1.2909681340200541</v>
          </cell>
          <cell r="BE33">
            <v>-9.491285059756116E-2</v>
          </cell>
          <cell r="BF33">
            <v>0.14892227958458037</v>
          </cell>
        </row>
        <row r="34">
          <cell r="B34" t="str">
            <v>Total exports</v>
          </cell>
          <cell r="C34">
            <v>5833.0749999999998</v>
          </cell>
          <cell r="D34">
            <v>5753.3850000000002</v>
          </cell>
          <cell r="E34">
            <v>5667.67</v>
          </cell>
          <cell r="F34">
            <v>5017.7430000000004</v>
          </cell>
          <cell r="G34">
            <v>4463.0290000000005</v>
          </cell>
          <cell r="H34">
            <v>3791.6860000000001</v>
          </cell>
          <cell r="I34">
            <v>3711.4540000000002</v>
          </cell>
          <cell r="J34">
            <v>4553.1440000000002</v>
          </cell>
          <cell r="K34">
            <v>4529.4949999999999</v>
          </cell>
          <cell r="L34">
            <v>4408.9219999999996</v>
          </cell>
          <cell r="M34">
            <v>4456.8860000000004</v>
          </cell>
          <cell r="N34">
            <v>4166.1689999999999</v>
          </cell>
          <cell r="O34">
            <v>4698.6589999999997</v>
          </cell>
          <cell r="P34">
            <v>4756.41</v>
          </cell>
          <cell r="Q34">
            <v>4952.9585000000006</v>
          </cell>
          <cell r="R34">
            <v>5005.6500000000005</v>
          </cell>
          <cell r="S34">
            <v>5140.1499999999996</v>
          </cell>
          <cell r="T34">
            <v>5545.75</v>
          </cell>
          <cell r="U34">
            <v>-0.51939934252025477</v>
          </cell>
          <cell r="V34">
            <v>-2.6619523810049506</v>
          </cell>
          <cell r="W34">
            <v>1.0878849750574071</v>
          </cell>
          <cell r="X34">
            <v>-6.522872696317572E-2</v>
          </cell>
          <cell r="Y34">
            <v>0.12781286596871122</v>
          </cell>
          <cell r="Z34">
            <v>1.2290953652946524E-2</v>
          </cell>
          <cell r="AA34">
            <v>4.1322867456758505E-2</v>
          </cell>
          <cell r="AB34">
            <v>1.063838915670301E-2</v>
          </cell>
          <cell r="AF34" t="str">
            <v>輸出台数合計</v>
          </cell>
          <cell r="AG34">
            <v>5833.0749999999998</v>
          </cell>
          <cell r="AH34" t="str">
            <v>輸出台数合計</v>
          </cell>
          <cell r="AI34">
            <v>5833.0749999999998</v>
          </cell>
          <cell r="AJ34">
            <v>5753.3850000000002</v>
          </cell>
          <cell r="AK34">
            <v>5667.67</v>
          </cell>
          <cell r="AL34">
            <v>5017.7430000000004</v>
          </cell>
          <cell r="AM34">
            <v>4463.0290000000005</v>
          </cell>
          <cell r="AN34">
            <v>3791.6860000000001</v>
          </cell>
          <cell r="AO34">
            <v>3711.4540000000002</v>
          </cell>
          <cell r="AP34">
            <v>4553.1440000000002</v>
          </cell>
          <cell r="AQ34">
            <v>4529.4949999999999</v>
          </cell>
          <cell r="AR34">
            <v>4408.9219999999996</v>
          </cell>
          <cell r="AS34">
            <v>4456.8860000000004</v>
          </cell>
          <cell r="AT34">
            <v>4166.1689999999999</v>
          </cell>
          <cell r="AU34">
            <v>4698.6589999999997</v>
          </cell>
          <cell r="AV34">
            <v>4756.41</v>
          </cell>
          <cell r="AW34">
            <v>4965.7889999999998</v>
          </cell>
          <cell r="AX34">
            <v>5072.6000000000004</v>
          </cell>
          <cell r="AY34">
            <v>5375.15</v>
          </cell>
          <cell r="AZ34">
            <v>5545.75</v>
          </cell>
          <cell r="BA34">
            <v>1.0878849750574071</v>
          </cell>
          <cell r="BB34">
            <v>-0.51939934252025477</v>
          </cell>
          <cell r="BC34">
            <v>-2.6619523810049506</v>
          </cell>
          <cell r="BD34">
            <v>1.0878849750574071</v>
          </cell>
          <cell r="BE34">
            <v>-6.522872696317572E-2</v>
          </cell>
          <cell r="BF34">
            <v>0.12781286596871122</v>
          </cell>
        </row>
        <row r="36">
          <cell r="B36" t="str">
            <v>Japanese make-total sales</v>
          </cell>
          <cell r="C36">
            <v>13386.642</v>
          </cell>
          <cell r="D36">
            <v>13078.215</v>
          </cell>
          <cell r="E36">
            <v>12442.12</v>
          </cell>
          <cell r="F36">
            <v>11283.534</v>
          </cell>
          <cell r="G36">
            <v>10688.364000000001</v>
          </cell>
          <cell r="H36">
            <v>10268.556</v>
          </cell>
          <cell r="I36">
            <v>10361.706</v>
          </cell>
          <cell r="J36">
            <v>10913.292000000001</v>
          </cell>
          <cell r="K36">
            <v>10134.483</v>
          </cell>
          <cell r="L36">
            <v>9997.5339999999997</v>
          </cell>
          <cell r="M36">
            <v>10145.708000000001</v>
          </cell>
          <cell r="N36">
            <v>9796.9379999999983</v>
          </cell>
          <cell r="O36">
            <v>10209.843000000001</v>
          </cell>
          <cell r="P36">
            <v>10303.787</v>
          </cell>
          <cell r="Q36">
            <v>10532.2775</v>
          </cell>
          <cell r="R36">
            <v>10658.500260000001</v>
          </cell>
          <cell r="S36">
            <v>10863.789999999999</v>
          </cell>
          <cell r="T36">
            <v>11309.749562499999</v>
          </cell>
          <cell r="U36">
            <v>-7.1363342976619837</v>
          </cell>
          <cell r="V36">
            <v>-1.3513170824796972</v>
          </cell>
          <cell r="W36">
            <v>1.4821054872131478</v>
          </cell>
          <cell r="X36">
            <v>-3.4376112539410975E-2</v>
          </cell>
          <cell r="Y36">
            <v>4.2146331843684548E-2</v>
          </cell>
          <cell r="Z36">
            <v>9.2013168077118568E-3</v>
          </cell>
          <cell r="AA36">
            <v>2.2175390465660749E-2</v>
          </cell>
          <cell r="AB36">
            <v>1.1984374699584244E-2</v>
          </cell>
          <cell r="AF36" t="str">
            <v>国内製自動車総販売台数</v>
          </cell>
          <cell r="AG36">
            <v>13386.642</v>
          </cell>
          <cell r="AH36" t="str">
            <v>国内製自動車総販売台数</v>
          </cell>
          <cell r="AI36">
            <v>13386.642</v>
          </cell>
          <cell r="AJ36">
            <v>13078.215</v>
          </cell>
          <cell r="AK36">
            <v>12442.12</v>
          </cell>
          <cell r="AL36">
            <v>11283.534</v>
          </cell>
          <cell r="AM36">
            <v>10688.364000000001</v>
          </cell>
          <cell r="AN36">
            <v>10268.556</v>
          </cell>
          <cell r="AO36">
            <v>10361.706</v>
          </cell>
          <cell r="AP36">
            <v>10913.292000000001</v>
          </cell>
          <cell r="AQ36">
            <v>10134.483</v>
          </cell>
          <cell r="AR36">
            <v>9997.5339999999997</v>
          </cell>
          <cell r="AS36">
            <v>10145.708000000001</v>
          </cell>
          <cell r="AT36">
            <v>9796.9379999999983</v>
          </cell>
          <cell r="AU36">
            <v>10209.843000000001</v>
          </cell>
          <cell r="AV36">
            <v>10303.787</v>
          </cell>
          <cell r="AW36">
            <v>10545.108</v>
          </cell>
          <cell r="AX36">
            <v>10732.945</v>
          </cell>
          <cell r="AY36">
            <v>11108.070309999999</v>
          </cell>
          <cell r="AZ36">
            <v>11309.749562499999</v>
          </cell>
          <cell r="BA36">
            <v>1.4821054872131478</v>
          </cell>
          <cell r="BB36">
            <v>-7.1363342976619837</v>
          </cell>
          <cell r="BC36">
            <v>-1.3513170824796972</v>
          </cell>
          <cell r="BD36">
            <v>1.4821054872131478</v>
          </cell>
          <cell r="BE36">
            <v>-3.4376112539410975E-2</v>
          </cell>
          <cell r="BF36">
            <v>4.2146331843684548E-2</v>
          </cell>
        </row>
        <row r="37">
          <cell r="B37" t="str">
            <v xml:space="preserve">   Change in inventory</v>
          </cell>
          <cell r="C37">
            <v>100.152</v>
          </cell>
          <cell r="D37">
            <v>167.21700000000001</v>
          </cell>
          <cell r="E37">
            <v>57.115000000000002</v>
          </cell>
          <cell r="F37">
            <v>-55.989000000000004</v>
          </cell>
          <cell r="G37">
            <v>-135.286</v>
          </cell>
          <cell r="H37">
            <v>-71.135000000000218</v>
          </cell>
          <cell r="I37">
            <v>-16.545999999999822</v>
          </cell>
          <cell r="J37">
            <v>61.332000000000562</v>
          </cell>
          <cell r="K37">
            <v>-85.082999999999629</v>
          </cell>
          <cell r="L37">
            <v>-102.51300000000049</v>
          </cell>
          <cell r="M37">
            <v>-1.3609999999998763</v>
          </cell>
          <cell r="N37">
            <v>-20.161999999999239</v>
          </cell>
          <cell r="O37">
            <v>46.950000000000955</v>
          </cell>
          <cell r="P37">
            <v>-18.846000000000004</v>
          </cell>
          <cell r="Q37">
            <v>-23.484499999999798</v>
          </cell>
          <cell r="R37">
            <v>53.096999999999753</v>
          </cell>
          <cell r="S37">
            <v>17.548000000000911</v>
          </cell>
          <cell r="T37">
            <v>-5.4519999999995434</v>
          </cell>
          <cell r="AF37" t="str">
            <v xml:space="preserve"> 在庫変動</v>
          </cell>
          <cell r="AG37">
            <v>100.152</v>
          </cell>
          <cell r="AH37" t="str">
            <v xml:space="preserve"> 在庫変動</v>
          </cell>
          <cell r="AI37">
            <v>100.152</v>
          </cell>
          <cell r="AJ37">
            <v>167.21700000000001</v>
          </cell>
          <cell r="AK37">
            <v>57.115000000000002</v>
          </cell>
          <cell r="AL37">
            <v>-55.989000000000004</v>
          </cell>
          <cell r="AM37">
            <v>-135.286</v>
          </cell>
          <cell r="AN37">
            <v>-71.135000000000218</v>
          </cell>
          <cell r="AO37">
            <v>-16.545999999999822</v>
          </cell>
          <cell r="AP37">
            <v>61.332000000000562</v>
          </cell>
          <cell r="AQ37">
            <v>-85.082999999999629</v>
          </cell>
          <cell r="AR37">
            <v>-102.51300000000049</v>
          </cell>
          <cell r="AS37">
            <v>-1.3609999999998763</v>
          </cell>
          <cell r="AT37">
            <v>-20.161999999999239</v>
          </cell>
          <cell r="AU37">
            <v>46.950000000000955</v>
          </cell>
          <cell r="AV37">
            <v>-18.846000000000004</v>
          </cell>
          <cell r="AW37">
            <v>-36.3149999999996</v>
          </cell>
          <cell r="AX37">
            <v>66.2549999999992</v>
          </cell>
          <cell r="AY37">
            <v>92.548000000000229</v>
          </cell>
          <cell r="AZ37">
            <v>-5.4519999999995434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</row>
        <row r="38">
          <cell r="B38" t="str">
            <v>Automobile production in Japan</v>
          </cell>
          <cell r="C38">
            <v>13486.794</v>
          </cell>
          <cell r="D38">
            <v>13245.432000000001</v>
          </cell>
          <cell r="E38">
            <v>12499.235000000001</v>
          </cell>
          <cell r="F38">
            <v>11227.545</v>
          </cell>
          <cell r="G38">
            <v>10553.078000000001</v>
          </cell>
          <cell r="H38">
            <v>10197.421</v>
          </cell>
          <cell r="I38">
            <v>10345.16</v>
          </cell>
          <cell r="J38">
            <v>10974.624000000002</v>
          </cell>
          <cell r="K38">
            <v>10049.400000000001</v>
          </cell>
          <cell r="L38">
            <v>9895.0209999999988</v>
          </cell>
          <cell r="M38">
            <v>10144.347000000002</v>
          </cell>
          <cell r="N38">
            <v>9776.7759999999998</v>
          </cell>
          <cell r="O38">
            <v>10256.793000000001</v>
          </cell>
          <cell r="P38">
            <v>10284.941000000001</v>
          </cell>
          <cell r="Q38">
            <v>10508.793</v>
          </cell>
          <cell r="R38">
            <v>10711.59726</v>
          </cell>
          <cell r="S38">
            <v>10881.338</v>
          </cell>
          <cell r="T38">
            <v>11304.2975625</v>
          </cell>
          <cell r="U38">
            <v>-8.4305758447852046</v>
          </cell>
          <cell r="V38">
            <v>-1.5362011662388042</v>
          </cell>
          <cell r="W38">
            <v>2.5197116812587073</v>
          </cell>
          <cell r="X38">
            <v>-3.6234072040319809E-2</v>
          </cell>
          <cell r="Y38">
            <v>4.9097678007556045E-2</v>
          </cell>
          <cell r="Z38">
            <v>2.7443275885550289E-3</v>
          </cell>
          <cell r="AA38">
            <v>2.1765025195574772E-2</v>
          </cell>
          <cell r="AB38">
            <v>1.9298530287921833E-2</v>
          </cell>
          <cell r="AF38" t="str">
            <v>国内自動車生産台数</v>
          </cell>
          <cell r="AG38">
            <v>13486.794</v>
          </cell>
          <cell r="AH38" t="str">
            <v>国内自動車生産台数</v>
          </cell>
          <cell r="AI38">
            <v>13486.794</v>
          </cell>
          <cell r="AJ38">
            <v>13245.432000000001</v>
          </cell>
          <cell r="AK38">
            <v>12499.235000000001</v>
          </cell>
          <cell r="AL38">
            <v>11227.545</v>
          </cell>
          <cell r="AM38">
            <v>10553.078000000001</v>
          </cell>
          <cell r="AN38">
            <v>10197.421</v>
          </cell>
          <cell r="AO38">
            <v>10345.16</v>
          </cell>
          <cell r="AP38">
            <v>10974.624000000002</v>
          </cell>
          <cell r="AQ38">
            <v>10049.400000000001</v>
          </cell>
          <cell r="AR38">
            <v>9895.0209999999988</v>
          </cell>
          <cell r="AS38">
            <v>10144.347000000002</v>
          </cell>
          <cell r="AT38">
            <v>9776.7759999999998</v>
          </cell>
          <cell r="AU38">
            <v>10256.793000000001</v>
          </cell>
          <cell r="AV38">
            <v>10284.941000000001</v>
          </cell>
          <cell r="AW38">
            <v>10508.793000000001</v>
          </cell>
          <cell r="AX38">
            <v>10799.199999999999</v>
          </cell>
          <cell r="AY38">
            <v>11200.61831</v>
          </cell>
          <cell r="AZ38">
            <v>11304.2975625</v>
          </cell>
          <cell r="BA38">
            <v>2.5197116812587073</v>
          </cell>
          <cell r="BB38">
            <v>-8.4305758447852046</v>
          </cell>
          <cell r="BC38">
            <v>-1.5362011662388042</v>
          </cell>
          <cell r="BD38">
            <v>2.5197116812587073</v>
          </cell>
          <cell r="BE38">
            <v>-3.6234072040319809E-2</v>
          </cell>
          <cell r="BF38">
            <v>4.9097678007556045E-2</v>
          </cell>
        </row>
        <row r="39">
          <cell r="C39" t="str">
            <v>=====</v>
          </cell>
          <cell r="AG39" t="str">
            <v>=====</v>
          </cell>
          <cell r="AH39" t="str">
            <v>=====</v>
          </cell>
          <cell r="AI39" t="str">
            <v>=====</v>
          </cell>
          <cell r="AJ39" t="str">
            <v>=====</v>
          </cell>
          <cell r="AK39" t="str">
            <v>=====</v>
          </cell>
          <cell r="AL39" t="str">
            <v>=====</v>
          </cell>
          <cell r="AM39" t="str">
            <v>=====</v>
          </cell>
        </row>
        <row r="49">
          <cell r="U49" t="str">
            <v>YoY % Change</v>
          </cell>
          <cell r="V49" t="str">
            <v>YoY % Change</v>
          </cell>
          <cell r="W49" t="str">
            <v>YoY % Change</v>
          </cell>
          <cell r="X49" t="str">
            <v>YoY % Change</v>
          </cell>
          <cell r="Y49" t="str">
            <v>% chg yoy</v>
          </cell>
          <cell r="Z49" t="str">
            <v>% chg yoy</v>
          </cell>
          <cell r="AA49" t="str">
            <v>% chg yoy</v>
          </cell>
          <cell r="AB49" t="str">
            <v>% chg yoy</v>
          </cell>
          <cell r="AY49" t="str">
            <v>YoY % Change</v>
          </cell>
          <cell r="AZ49" t="str">
            <v>YoY % Change</v>
          </cell>
          <cell r="BA49" t="str">
            <v>前年比%</v>
          </cell>
          <cell r="BB49" t="str">
            <v>前年比%</v>
          </cell>
          <cell r="BC49" t="str">
            <v>前年比（%）</v>
          </cell>
          <cell r="BD49" t="str">
            <v>前年比（%）</v>
          </cell>
          <cell r="BE49" t="str">
            <v>前年比（%）</v>
          </cell>
          <cell r="BF49" t="str">
            <v>前年比（%）</v>
          </cell>
        </row>
        <row r="50">
          <cell r="B50" t="str">
            <v>Year to</v>
          </cell>
          <cell r="C50" t="str">
            <v>FY3/91</v>
          </cell>
          <cell r="D50" t="str">
            <v>FY3/92</v>
          </cell>
          <cell r="E50" t="str">
            <v>FY3/93</v>
          </cell>
          <cell r="F50" t="str">
            <v>3/1994</v>
          </cell>
          <cell r="G50" t="str">
            <v>3/1995</v>
          </cell>
          <cell r="H50" t="str">
            <v>FY3/96</v>
          </cell>
          <cell r="I50" t="str">
            <v>FY3/97</v>
          </cell>
          <cell r="J50" t="str">
            <v>FY3/98</v>
          </cell>
          <cell r="K50" t="str">
            <v>FY3/99</v>
          </cell>
          <cell r="L50" t="str">
            <v>FY3/00</v>
          </cell>
          <cell r="M50" t="str">
            <v>FY3/01</v>
          </cell>
          <cell r="N50" t="str">
            <v>FY3/02</v>
          </cell>
          <cell r="O50" t="str">
            <v>FY3/03</v>
          </cell>
          <cell r="P50" t="str">
            <v>FY3/04</v>
          </cell>
          <cell r="Q50" t="str">
            <v>FY3/05E</v>
          </cell>
          <cell r="R50" t="str">
            <v>FY3/06E</v>
          </cell>
          <cell r="S50" t="str">
            <v>FY3/07E</v>
          </cell>
          <cell r="T50" t="str">
            <v>FY3/08E</v>
          </cell>
          <cell r="U50" t="str">
            <v>3 1999</v>
          </cell>
          <cell r="V50" t="str">
            <v>3 2000</v>
          </cell>
          <cell r="W50" t="str">
            <v>3 2001E</v>
          </cell>
          <cell r="X50" t="str">
            <v>3 2002</v>
          </cell>
          <cell r="Y50" t="str">
            <v>3/03E</v>
          </cell>
          <cell r="Z50" t="str">
            <v>FY3/04</v>
          </cell>
          <cell r="AA50" t="str">
            <v>FY3/05E</v>
          </cell>
          <cell r="AB50" t="str">
            <v>FY3/06E</v>
          </cell>
          <cell r="AJ50">
            <v>1994</v>
          </cell>
          <cell r="AK50" t="str">
            <v>1995実</v>
          </cell>
          <cell r="AL50" t="str">
            <v>3/96実</v>
          </cell>
          <cell r="AM50" t="str">
            <v>3/97実</v>
          </cell>
          <cell r="AN50" t="str">
            <v>3/98実</v>
          </cell>
          <cell r="AO50" t="str">
            <v>3/99実</v>
          </cell>
          <cell r="AP50" t="str">
            <v>3/00実</v>
          </cell>
          <cell r="AQ50" t="str">
            <v>3/01実</v>
          </cell>
          <cell r="AR50" t="str">
            <v>3/02実</v>
          </cell>
          <cell r="AS50" t="str">
            <v>3/03実</v>
          </cell>
          <cell r="AT50" t="str">
            <v>3/04実</v>
          </cell>
          <cell r="AU50" t="str">
            <v>3/05予</v>
          </cell>
          <cell r="AV50" t="str">
            <v>3/06予</v>
          </cell>
          <cell r="AW50" t="str">
            <v>3/07予</v>
          </cell>
          <cell r="AX50" t="str">
            <v>3/06予</v>
          </cell>
          <cell r="AY50">
            <v>1999</v>
          </cell>
          <cell r="AZ50">
            <v>2000</v>
          </cell>
          <cell r="BA50">
            <v>2001</v>
          </cell>
          <cell r="BB50" t="str">
            <v>2002実</v>
          </cell>
          <cell r="BC50" t="str">
            <v>2003予</v>
          </cell>
          <cell r="BD50" t="str">
            <v>3/04実</v>
          </cell>
          <cell r="BE50" t="str">
            <v>3/05予</v>
          </cell>
          <cell r="BF50" t="str">
            <v>3/06予</v>
          </cell>
        </row>
        <row r="52">
          <cell r="B52" t="str">
            <v>Domestic market sales</v>
          </cell>
          <cell r="AF52" t="str">
            <v>国内販売台数（千台）</v>
          </cell>
          <cell r="AG52" t="str">
            <v>国内販売台数（千台）</v>
          </cell>
          <cell r="AH52" t="str">
            <v>国内販売台数（千台）</v>
          </cell>
        </row>
        <row r="53">
          <cell r="B53" t="str">
            <v>Registered vehicle</v>
          </cell>
          <cell r="C53">
            <v>5900.3419999999996</v>
          </cell>
          <cell r="D53">
            <v>5678.6450000000004</v>
          </cell>
          <cell r="E53">
            <v>5270.8490000000002</v>
          </cell>
          <cell r="F53">
            <v>4807.8090000000002</v>
          </cell>
          <cell r="G53">
            <v>5055.384</v>
          </cell>
          <cell r="H53">
            <v>5170.8580000000002</v>
          </cell>
          <cell r="I53">
            <v>5561.6110000000008</v>
          </cell>
          <cell r="J53">
            <v>4747.8054000000002</v>
          </cell>
          <cell r="K53">
            <v>4202.2480000000005</v>
          </cell>
          <cell r="L53">
            <v>3979.58</v>
          </cell>
          <cell r="M53">
            <v>4115.098</v>
          </cell>
          <cell r="N53">
            <v>3975.6569999999992</v>
          </cell>
          <cell r="O53">
            <v>4040.569</v>
          </cell>
          <cell r="P53">
            <v>4030.643</v>
          </cell>
          <cell r="Q53">
            <v>4005.9649999999992</v>
          </cell>
          <cell r="R53">
            <v>4097.5002600000007</v>
          </cell>
          <cell r="S53">
            <v>4191.04</v>
          </cell>
          <cell r="T53">
            <v>4158.1394332499995</v>
          </cell>
          <cell r="U53">
            <v>-11.490727905570852</v>
          </cell>
          <cell r="V53">
            <v>-5.2987829371327066</v>
          </cell>
          <cell r="W53">
            <v>3.4053342312505341</v>
          </cell>
          <cell r="X53">
            <v>-3.3885219744463124E-2</v>
          </cell>
          <cell r="Y53">
            <v>1.632736425702741E-2</v>
          </cell>
          <cell r="Z53">
            <v>-2.4565847037879562E-3</v>
          </cell>
          <cell r="AA53">
            <v>-6.1225963202399258E-3</v>
          </cell>
          <cell r="AB53">
            <v>2.2849740324741186E-2</v>
          </cell>
          <cell r="AF53" t="str">
            <v xml:space="preserve"> 登録車</v>
          </cell>
          <cell r="AG53">
            <v>5900.3419999999996</v>
          </cell>
          <cell r="AH53" t="str">
            <v xml:space="preserve"> 登録車</v>
          </cell>
          <cell r="AI53">
            <v>5900.3419999999996</v>
          </cell>
          <cell r="AJ53">
            <v>5678.6450000000004</v>
          </cell>
          <cell r="AK53">
            <v>5270.8490000000002</v>
          </cell>
          <cell r="AL53">
            <v>4807.8090000000002</v>
          </cell>
          <cell r="AM53">
            <v>5055.384</v>
          </cell>
          <cell r="AN53">
            <v>5170.8580000000002</v>
          </cell>
          <cell r="AO53">
            <v>5561.6110000000008</v>
          </cell>
          <cell r="AP53">
            <v>4747.8054000000002</v>
          </cell>
          <cell r="AQ53">
            <v>4202.2480000000005</v>
          </cell>
          <cell r="AR53">
            <v>3979.58</v>
          </cell>
          <cell r="AS53">
            <v>4115.098</v>
          </cell>
          <cell r="AT53">
            <v>3975.6569999999992</v>
          </cell>
          <cell r="AU53">
            <v>4040.569</v>
          </cell>
          <cell r="AV53">
            <v>4030.643</v>
          </cell>
          <cell r="AW53">
            <v>3944.7579999999994</v>
          </cell>
          <cell r="AX53">
            <v>4019.7153000000003</v>
          </cell>
          <cell r="AY53">
            <v>4072.2205950000007</v>
          </cell>
          <cell r="AZ53">
            <v>4158.1394332499995</v>
          </cell>
          <cell r="BA53">
            <v>3.4053342312505341</v>
          </cell>
          <cell r="BB53">
            <v>-11.490727905570852</v>
          </cell>
          <cell r="BC53">
            <v>-5.2987829371327066</v>
          </cell>
          <cell r="BD53">
            <v>3.4053342312505341</v>
          </cell>
          <cell r="BE53">
            <v>-3.3885219744463124E-2</v>
          </cell>
          <cell r="BF53">
            <v>1.632736425702741E-2</v>
          </cell>
        </row>
        <row r="54">
          <cell r="B54" t="str">
            <v>(Medium-/heavy-duty truck)</v>
          </cell>
          <cell r="C54">
            <v>191.06299999999999</v>
          </cell>
          <cell r="D54">
            <v>177.56899999999999</v>
          </cell>
          <cell r="E54">
            <v>134.28899999999999</v>
          </cell>
          <cell r="F54">
            <v>113.553</v>
          </cell>
          <cell r="G54">
            <v>154.24</v>
          </cell>
          <cell r="H54">
            <v>149.46600000000001</v>
          </cell>
          <cell r="I54">
            <v>150.06399999999999</v>
          </cell>
          <cell r="J54">
            <v>111.548</v>
          </cell>
          <cell r="K54">
            <v>82.525999999999996</v>
          </cell>
          <cell r="L54">
            <v>74.695999999999998</v>
          </cell>
          <cell r="M54">
            <v>77.147000000000006</v>
          </cell>
          <cell r="N54">
            <v>75.290999999999997</v>
          </cell>
          <cell r="O54">
            <v>78.734999999999999</v>
          </cell>
          <cell r="P54">
            <v>118</v>
          </cell>
          <cell r="Q54">
            <v>105</v>
          </cell>
          <cell r="R54">
            <v>110</v>
          </cell>
          <cell r="S54">
            <v>105</v>
          </cell>
          <cell r="T54">
            <v>100</v>
          </cell>
          <cell r="U54">
            <v>-26.017499193172455</v>
          </cell>
          <cell r="V54">
            <v>-9.4879189588735642</v>
          </cell>
          <cell r="W54">
            <v>3.2813002034914884</v>
          </cell>
          <cell r="X54">
            <v>-2.4057967257314017E-2</v>
          </cell>
          <cell r="Y54">
            <v>4.574251902617843E-2</v>
          </cell>
          <cell r="Z54">
            <v>0.49869816472978989</v>
          </cell>
          <cell r="AA54">
            <v>-0.11016949152542377</v>
          </cell>
          <cell r="AB54">
            <v>4.7619047619047672E-2</v>
          </cell>
          <cell r="AF54" t="str">
            <v>（内、普通トラック）</v>
          </cell>
          <cell r="AG54">
            <v>191.06299999999999</v>
          </cell>
          <cell r="AH54" t="str">
            <v>（内、中･大型トラック）</v>
          </cell>
          <cell r="AI54">
            <v>191.06299999999999</v>
          </cell>
          <cell r="AJ54">
            <v>177.56899999999999</v>
          </cell>
          <cell r="AK54">
            <v>134.28899999999999</v>
          </cell>
          <cell r="AL54">
            <v>113.553</v>
          </cell>
          <cell r="AM54">
            <v>154.24</v>
          </cell>
          <cell r="AN54">
            <v>149.46600000000001</v>
          </cell>
          <cell r="AO54">
            <v>150.06399999999999</v>
          </cell>
          <cell r="AP54">
            <v>111.548</v>
          </cell>
          <cell r="AQ54">
            <v>82.525999999999996</v>
          </cell>
          <cell r="AR54">
            <v>74.695999999999998</v>
          </cell>
          <cell r="AS54">
            <v>77.147000000000006</v>
          </cell>
          <cell r="AT54">
            <v>75.290999999999997</v>
          </cell>
          <cell r="AU54">
            <v>78.734999999999999</v>
          </cell>
          <cell r="AV54">
            <v>118</v>
          </cell>
          <cell r="AW54">
            <v>99.614999999999995</v>
          </cell>
          <cell r="AX54">
            <v>114</v>
          </cell>
          <cell r="AY54">
            <v>110</v>
          </cell>
          <cell r="AZ54">
            <v>100</v>
          </cell>
          <cell r="BA54">
            <v>3.2813002034914884</v>
          </cell>
          <cell r="BB54">
            <v>-26.017499193172455</v>
          </cell>
          <cell r="BC54">
            <v>-9.4879189588735642</v>
          </cell>
          <cell r="BD54">
            <v>3.2813002034914884</v>
          </cell>
          <cell r="BE54">
            <v>-2.4057967257314017E-2</v>
          </cell>
          <cell r="BF54">
            <v>4.574251902617843E-2</v>
          </cell>
        </row>
        <row r="55">
          <cell r="B55" t="str">
            <v>Mini-vehicles</v>
          </cell>
          <cell r="C55">
            <v>1902.54</v>
          </cell>
          <cell r="D55">
            <v>1749.8710000000001</v>
          </cell>
          <cell r="E55">
            <v>1609.6669999999999</v>
          </cell>
          <cell r="F55">
            <v>1581.251</v>
          </cell>
          <cell r="G55">
            <v>1641.73</v>
          </cell>
          <cell r="H55">
            <v>1724.8500000000001</v>
          </cell>
          <cell r="I55">
            <v>1726.3520000000001</v>
          </cell>
          <cell r="J55">
            <v>1528.6566</v>
          </cell>
          <cell r="K55">
            <v>1659.606</v>
          </cell>
          <cell r="L55">
            <v>1908.0009999999997</v>
          </cell>
          <cell r="M55">
            <v>1859.5990000000002</v>
          </cell>
          <cell r="N55">
            <v>1843.308</v>
          </cell>
          <cell r="O55">
            <v>1822.7740000000001</v>
          </cell>
          <cell r="P55">
            <v>1856.7670000000001</v>
          </cell>
          <cell r="Q55">
            <v>1881.8050000000001</v>
          </cell>
          <cell r="R55">
            <v>1850</v>
          </cell>
          <cell r="S55">
            <v>1815</v>
          </cell>
          <cell r="T55">
            <v>1900</v>
          </cell>
          <cell r="U55">
            <v>8.5663058662095892</v>
          </cell>
          <cell r="V55">
            <v>14.967106650614648</v>
          </cell>
          <cell r="W55">
            <v>-2.5367911232750728</v>
          </cell>
          <cell r="X55">
            <v>-8.7604908370031431E-3</v>
          </cell>
          <cell r="Y55">
            <v>-1.1139755266075912E-2</v>
          </cell>
          <cell r="Z55">
            <v>1.8649048099215859E-2</v>
          </cell>
          <cell r="AA55">
            <v>1.3484729101712833E-2</v>
          </cell>
          <cell r="AB55">
            <v>-1.6901326120400406E-2</v>
          </cell>
          <cell r="AF55" t="str">
            <v xml:space="preserve"> 軽自動車</v>
          </cell>
          <cell r="AG55">
            <v>1902.54</v>
          </cell>
          <cell r="AH55" t="str">
            <v xml:space="preserve"> 軽自動車</v>
          </cell>
          <cell r="AI55">
            <v>1902.54</v>
          </cell>
          <cell r="AJ55">
            <v>1749.8710000000001</v>
          </cell>
          <cell r="AK55">
            <v>1609.6669999999999</v>
          </cell>
          <cell r="AL55">
            <v>1581.251</v>
          </cell>
          <cell r="AM55">
            <v>1641.73</v>
          </cell>
          <cell r="AN55">
            <v>1724.8500000000001</v>
          </cell>
          <cell r="AO55">
            <v>1726.3520000000001</v>
          </cell>
          <cell r="AP55">
            <v>1528.6566</v>
          </cell>
          <cell r="AQ55">
            <v>1659.606</v>
          </cell>
          <cell r="AR55">
            <v>1908.0009999999997</v>
          </cell>
          <cell r="AS55">
            <v>1859.5990000000002</v>
          </cell>
          <cell r="AT55">
            <v>1843.308</v>
          </cell>
          <cell r="AU55">
            <v>1822.7740000000001</v>
          </cell>
          <cell r="AV55">
            <v>1856.7670000000001</v>
          </cell>
          <cell r="AW55">
            <v>1880.7740000000001</v>
          </cell>
          <cell r="AX55">
            <v>1929.797</v>
          </cell>
          <cell r="AY55">
            <v>1945</v>
          </cell>
          <cell r="AZ55">
            <v>1900</v>
          </cell>
          <cell r="BA55">
            <v>-2.5367911232750728</v>
          </cell>
          <cell r="BB55">
            <v>8.5663058662095892</v>
          </cell>
          <cell r="BC55">
            <v>14.967106650614648</v>
          </cell>
          <cell r="BD55">
            <v>-2.5367911232750728</v>
          </cell>
          <cell r="BE55">
            <v>-8.7604908370031431E-3</v>
          </cell>
          <cell r="BF55">
            <v>-1.1139755266075912E-2</v>
          </cell>
        </row>
        <row r="56">
          <cell r="B56" t="str">
            <v xml:space="preserve">   Cars (Jpn make only)</v>
          </cell>
          <cell r="C56">
            <v>4004.009</v>
          </cell>
          <cell r="D56">
            <v>3776.0439999999999</v>
          </cell>
          <cell r="E56">
            <v>3469.6640000000002</v>
          </cell>
          <cell r="F56">
            <v>3163.9969999999998</v>
          </cell>
          <cell r="G56">
            <v>3178.7689999999998</v>
          </cell>
          <cell r="H56">
            <v>3154.2739999999999</v>
          </cell>
          <cell r="I56">
            <v>3476.3110000000001</v>
          </cell>
          <cell r="J56">
            <v>3016.326</v>
          </cell>
          <cell r="K56">
            <v>2828.3910000000001</v>
          </cell>
          <cell r="L56">
            <v>2642.0859999999998</v>
          </cell>
          <cell r="M56">
            <v>2716.5789999999997</v>
          </cell>
          <cell r="N56">
            <v>2738.8923599999998</v>
          </cell>
          <cell r="O56">
            <v>2949.6570000000002</v>
          </cell>
          <cell r="P56">
            <v>2960.6189999999997</v>
          </cell>
          <cell r="Q56">
            <v>3154.47</v>
          </cell>
          <cell r="R56">
            <v>3302.2935000000007</v>
          </cell>
          <cell r="S56">
            <v>3368.3393700000006</v>
          </cell>
          <cell r="T56">
            <v>3315</v>
          </cell>
          <cell r="U56">
            <v>-6.2305931122829561</v>
          </cell>
          <cell r="V56">
            <v>-6.5869605722829849</v>
          </cell>
          <cell r="W56">
            <v>2.8194767316431113</v>
          </cell>
          <cell r="X56">
            <v>8.2137718063786114E-3</v>
          </cell>
          <cell r="Y56">
            <v>7.6952509371343236E-2</v>
          </cell>
          <cell r="Z56">
            <v>3.7163643094770826E-3</v>
          </cell>
          <cell r="AA56">
            <v>6.5476510148722245E-2</v>
          </cell>
          <cell r="AB56">
            <v>4.6861596401297501E-2</v>
          </cell>
          <cell r="AF56" t="str">
            <v xml:space="preserve"> 国内製乗用車</v>
          </cell>
          <cell r="AG56">
            <v>4004.009</v>
          </cell>
          <cell r="AH56" t="str">
            <v xml:space="preserve"> 国内製乗用車</v>
          </cell>
          <cell r="AI56">
            <v>4004.009</v>
          </cell>
          <cell r="AJ56">
            <v>3776.0439999999999</v>
          </cell>
          <cell r="AK56">
            <v>3469.6640000000002</v>
          </cell>
          <cell r="AL56">
            <v>3163.9969999999998</v>
          </cell>
          <cell r="AM56">
            <v>3178.7689999999998</v>
          </cell>
          <cell r="AN56">
            <v>3154.2739999999999</v>
          </cell>
          <cell r="AO56">
            <v>3476.3110000000001</v>
          </cell>
          <cell r="AP56">
            <v>3016.326</v>
          </cell>
          <cell r="AQ56">
            <v>2828.3910000000001</v>
          </cell>
          <cell r="AR56">
            <v>2642.0859999999998</v>
          </cell>
          <cell r="AS56">
            <v>2716.5789999999997</v>
          </cell>
          <cell r="AT56">
            <v>2738.8923599999998</v>
          </cell>
          <cell r="AU56">
            <v>2949.6570000000002</v>
          </cell>
          <cell r="AV56">
            <v>2960.6189999999997</v>
          </cell>
          <cell r="AW56">
            <v>3128.6790000000001</v>
          </cell>
          <cell r="AX56">
            <v>3150.732</v>
          </cell>
          <cell r="AY56">
            <v>3213.6000000000004</v>
          </cell>
          <cell r="AZ56">
            <v>3315</v>
          </cell>
          <cell r="BA56">
            <v>2.8194767316431113</v>
          </cell>
          <cell r="BB56">
            <v>-6.2305931122829561</v>
          </cell>
          <cell r="BC56">
            <v>-6.5869605722829849</v>
          </cell>
          <cell r="BD56">
            <v>2.8194767316431113</v>
          </cell>
          <cell r="BE56">
            <v>8.2137718063786114E-3</v>
          </cell>
          <cell r="BF56">
            <v>7.6952509371343236E-2</v>
          </cell>
        </row>
        <row r="57">
          <cell r="B57" t="str">
            <v xml:space="preserve">   Trucks/buses (Jpn make only)</v>
          </cell>
          <cell r="C57">
            <v>1679.557</v>
          </cell>
          <cell r="D57">
            <v>1710.6130000000001</v>
          </cell>
          <cell r="E57">
            <v>1610.175</v>
          </cell>
          <cell r="F57">
            <v>1426.2670000000001</v>
          </cell>
          <cell r="G57">
            <v>1543.663</v>
          </cell>
          <cell r="H57">
            <v>1613.9769999999999</v>
          </cell>
          <cell r="I57">
            <v>1647.4139999999998</v>
          </cell>
          <cell r="J57">
            <v>1409.9383999999998</v>
          </cell>
          <cell r="K57">
            <v>1103.2480000000005</v>
          </cell>
          <cell r="L57">
            <v>1062.7860000000001</v>
          </cell>
          <cell r="M57">
            <v>1121.5190000000002</v>
          </cell>
          <cell r="N57">
            <v>962.37463999999966</v>
          </cell>
          <cell r="O57">
            <v>808.64499999999987</v>
          </cell>
          <cell r="P57">
            <v>788.92600000000016</v>
          </cell>
          <cell r="Q57">
            <v>576.04699999999968</v>
          </cell>
          <cell r="R57">
            <v>518.20675999999969</v>
          </cell>
          <cell r="S57">
            <v>539.70062999999925</v>
          </cell>
          <cell r="T57">
            <v>565.13943324999923</v>
          </cell>
          <cell r="U57">
            <v>-21.752042500580117</v>
          </cell>
          <cell r="V57">
            <v>-3.6675344074949989</v>
          </cell>
          <cell r="W57">
            <v>5.5263242082602027</v>
          </cell>
          <cell r="X57">
            <v>-0.14190072571218193</v>
          </cell>
          <cell r="Y57">
            <v>-0.15973991168345814</v>
          </cell>
          <cell r="Z57">
            <v>-2.4385237032319096E-2</v>
          </cell>
          <cell r="AA57">
            <v>-0.26983392612234913</v>
          </cell>
          <cell r="AB57">
            <v>-0.10040889024680277</v>
          </cell>
          <cell r="AF57" t="str">
            <v xml:space="preserve"> 国内製トラック／バス</v>
          </cell>
          <cell r="AG57">
            <v>1679.557</v>
          </cell>
          <cell r="AH57" t="str">
            <v xml:space="preserve"> 国内製トラック／バス</v>
          </cell>
          <cell r="AI57">
            <v>1679.557</v>
          </cell>
          <cell r="AJ57">
            <v>1710.6130000000001</v>
          </cell>
          <cell r="AK57">
            <v>1610.175</v>
          </cell>
          <cell r="AL57">
            <v>1426.2670000000001</v>
          </cell>
          <cell r="AM57">
            <v>1543.663</v>
          </cell>
          <cell r="AN57">
            <v>1613.9769999999999</v>
          </cell>
          <cell r="AO57">
            <v>1647.4139999999998</v>
          </cell>
          <cell r="AP57">
            <v>1409.9383999999998</v>
          </cell>
          <cell r="AQ57">
            <v>1103.2480000000005</v>
          </cell>
          <cell r="AR57">
            <v>1062.7860000000001</v>
          </cell>
          <cell r="AS57">
            <v>1121.5190000000002</v>
          </cell>
          <cell r="AT57">
            <v>962.37463999999966</v>
          </cell>
          <cell r="AU57">
            <v>808.64499999999987</v>
          </cell>
          <cell r="AV57">
            <v>788.92600000000016</v>
          </cell>
          <cell r="AW57">
            <v>546.21599999999955</v>
          </cell>
          <cell r="AX57">
            <v>600.81330000000037</v>
          </cell>
          <cell r="AY57">
            <v>584.62059500000021</v>
          </cell>
          <cell r="AZ57">
            <v>565.13943324999923</v>
          </cell>
          <cell r="BA57">
            <v>5.5263242082602027</v>
          </cell>
          <cell r="BB57">
            <v>-21.752042500580117</v>
          </cell>
          <cell r="BC57">
            <v>-3.6675344074949989</v>
          </cell>
          <cell r="BD57">
            <v>5.5263242082602027</v>
          </cell>
          <cell r="BE57">
            <v>-0.14190072571218193</v>
          </cell>
          <cell r="BF57">
            <v>-0.15973991168345814</v>
          </cell>
        </row>
        <row r="58">
          <cell r="B58" t="str">
            <v xml:space="preserve">   Imports</v>
          </cell>
          <cell r="C58">
            <v>216.77600000000001</v>
          </cell>
          <cell r="D58">
            <v>191.988</v>
          </cell>
          <cell r="E58">
            <v>191.01</v>
          </cell>
          <cell r="F58">
            <v>217.54499999999999</v>
          </cell>
          <cell r="G58">
            <v>332.952</v>
          </cell>
          <cell r="H58">
            <v>402.60700000000003</v>
          </cell>
          <cell r="I58">
            <v>437.88600000000002</v>
          </cell>
          <cell r="J58">
            <v>321.541</v>
          </cell>
          <cell r="K58">
            <v>270.60899999999998</v>
          </cell>
          <cell r="L58">
            <v>274.70799999999997</v>
          </cell>
          <cell r="M58">
            <v>277</v>
          </cell>
          <cell r="N58">
            <v>274.39</v>
          </cell>
          <cell r="O58">
            <v>282.267</v>
          </cell>
          <cell r="P58">
            <v>281.09800000000001</v>
          </cell>
          <cell r="Q58">
            <v>275.44799999999998</v>
          </cell>
          <cell r="R58">
            <v>277</v>
          </cell>
          <cell r="S58">
            <v>283</v>
          </cell>
          <cell r="T58">
            <v>278</v>
          </cell>
          <cell r="U58">
            <v>-15.839970641380107</v>
          </cell>
          <cell r="V58">
            <v>1.5147315869021405</v>
          </cell>
          <cell r="W58">
            <v>0.83434046332835354</v>
          </cell>
          <cell r="X58">
            <v>-9.4223826714802117E-3</v>
          </cell>
          <cell r="Y58">
            <v>2.870731440650176E-2</v>
          </cell>
          <cell r="Z58">
            <v>-4.1414688929275467E-3</v>
          </cell>
          <cell r="AA58">
            <v>-2.0099751688023471E-2</v>
          </cell>
          <cell r="AB58">
            <v>5.6344573204381021E-3</v>
          </cell>
          <cell r="AF58" t="str">
            <v xml:space="preserve"> 輸入車</v>
          </cell>
          <cell r="AG58">
            <v>216.77600000000001</v>
          </cell>
          <cell r="AH58" t="str">
            <v xml:space="preserve"> 輸入車</v>
          </cell>
          <cell r="AI58">
            <v>216.77600000000001</v>
          </cell>
          <cell r="AJ58">
            <v>191.988</v>
          </cell>
          <cell r="AK58">
            <v>191.01</v>
          </cell>
          <cell r="AL58">
            <v>217.54499999999999</v>
          </cell>
          <cell r="AM58">
            <v>332.952</v>
          </cell>
          <cell r="AN58">
            <v>402.60700000000003</v>
          </cell>
          <cell r="AO58">
            <v>437.88600000000002</v>
          </cell>
          <cell r="AP58">
            <v>321.541</v>
          </cell>
          <cell r="AQ58">
            <v>270.60899999999998</v>
          </cell>
          <cell r="AR58">
            <v>274.70799999999997</v>
          </cell>
          <cell r="AS58">
            <v>277</v>
          </cell>
          <cell r="AT58">
            <v>274.39</v>
          </cell>
          <cell r="AU58">
            <v>282.267</v>
          </cell>
          <cell r="AV58">
            <v>281.09800000000001</v>
          </cell>
          <cell r="AW58">
            <v>269.863</v>
          </cell>
          <cell r="AX58">
            <v>268.17</v>
          </cell>
          <cell r="AY58">
            <v>274</v>
          </cell>
          <cell r="AZ58">
            <v>278</v>
          </cell>
          <cell r="BA58">
            <v>0.83434046332835354</v>
          </cell>
          <cell r="BB58">
            <v>-15.839970641380107</v>
          </cell>
          <cell r="BC58">
            <v>1.5147315869021405</v>
          </cell>
          <cell r="BD58">
            <v>0.83434046332835354</v>
          </cell>
          <cell r="BE58">
            <v>-9.4223826714802117E-3</v>
          </cell>
          <cell r="BF58">
            <v>2.870731440650176E-2</v>
          </cell>
        </row>
        <row r="59">
          <cell r="B59" t="str">
            <v xml:space="preserve">     (Jpn transplant-make imports)</v>
          </cell>
          <cell r="C59">
            <v>16.399000000000001</v>
          </cell>
          <cell r="D59">
            <v>16.606999999999999</v>
          </cell>
          <cell r="E59">
            <v>29.876000000000001</v>
          </cell>
          <cell r="F59">
            <v>37.631</v>
          </cell>
          <cell r="G59">
            <v>83.27</v>
          </cell>
          <cell r="H59">
            <v>105</v>
          </cell>
          <cell r="I59">
            <v>80.415999999999997</v>
          </cell>
          <cell r="J59">
            <v>39.271999999999998</v>
          </cell>
          <cell r="K59">
            <v>25.667999999999999</v>
          </cell>
          <cell r="L59">
            <v>21.838000000000001</v>
          </cell>
          <cell r="M59">
            <v>18.763000000000002</v>
          </cell>
          <cell r="N59">
            <v>13.875999999999999</v>
          </cell>
          <cell r="O59">
            <v>20.062000000000001</v>
          </cell>
          <cell r="P59">
            <v>33.720999999999997</v>
          </cell>
          <cell r="Q59">
            <v>30</v>
          </cell>
          <cell r="R59">
            <v>25</v>
          </cell>
          <cell r="S59">
            <v>22</v>
          </cell>
          <cell r="T59">
            <v>0</v>
          </cell>
          <cell r="U59">
            <v>-34.64045630474638</v>
          </cell>
          <cell r="V59">
            <v>-14.921302789465473</v>
          </cell>
          <cell r="W59">
            <v>-14.08095979485301</v>
          </cell>
          <cell r="X59">
            <v>-0.26045941480573476</v>
          </cell>
          <cell r="Y59">
            <v>0.44580570769674277</v>
          </cell>
          <cell r="Z59">
            <v>0.68083939786661318</v>
          </cell>
          <cell r="AA59">
            <v>-0.11034666824827255</v>
          </cell>
          <cell r="AB59">
            <v>-0.16666666666666663</v>
          </cell>
          <cell r="AF59" t="str">
            <v xml:space="preserve"> （逆輸入車）</v>
          </cell>
          <cell r="AG59">
            <v>16.399000000000001</v>
          </cell>
          <cell r="AH59" t="str">
            <v xml:space="preserve"> （逆輸入車）</v>
          </cell>
          <cell r="AI59">
            <v>16.399000000000001</v>
          </cell>
          <cell r="AJ59">
            <v>16.606999999999999</v>
          </cell>
          <cell r="AK59">
            <v>29.876000000000001</v>
          </cell>
          <cell r="AL59">
            <v>37.631</v>
          </cell>
          <cell r="AM59">
            <v>83.27</v>
          </cell>
          <cell r="AN59">
            <v>105</v>
          </cell>
          <cell r="AO59">
            <v>80.415999999999997</v>
          </cell>
          <cell r="AP59">
            <v>39.271999999999998</v>
          </cell>
          <cell r="AQ59">
            <v>25.667999999999999</v>
          </cell>
          <cell r="AR59">
            <v>21.838000000000001</v>
          </cell>
          <cell r="AS59">
            <v>18.763000000000002</v>
          </cell>
          <cell r="AT59">
            <v>13.875999999999999</v>
          </cell>
          <cell r="AU59">
            <v>20.062000000000001</v>
          </cell>
          <cell r="AV59">
            <v>33.720999999999997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-14.08095979485301</v>
          </cell>
          <cell r="BB59">
            <v>-34.64045630474638</v>
          </cell>
          <cell r="BC59">
            <v>-14.921302789465473</v>
          </cell>
          <cell r="BD59">
            <v>-14.08095979485301</v>
          </cell>
          <cell r="BE59">
            <v>-0.26045941480573476</v>
          </cell>
          <cell r="BF59">
            <v>0.44580570769674277</v>
          </cell>
        </row>
        <row r="60">
          <cell r="B60" t="str">
            <v xml:space="preserve">     (Foreign-make imports)</v>
          </cell>
          <cell r="C60">
            <v>200.37700000000001</v>
          </cell>
          <cell r="D60">
            <v>175.381</v>
          </cell>
          <cell r="E60">
            <v>161.13400000000001</v>
          </cell>
          <cell r="F60">
            <v>179.91400000000002</v>
          </cell>
          <cell r="G60">
            <v>249.684</v>
          </cell>
          <cell r="H60">
            <v>295</v>
          </cell>
          <cell r="I60">
            <v>357.47</v>
          </cell>
          <cell r="J60">
            <v>282.26900000000001</v>
          </cell>
          <cell r="K60">
            <v>244.94099999999997</v>
          </cell>
          <cell r="L60">
            <v>252.86999999999998</v>
          </cell>
          <cell r="M60">
            <v>258.23700000000002</v>
          </cell>
          <cell r="N60">
            <v>260.51400000000001</v>
          </cell>
          <cell r="O60">
            <v>262.20499999999998</v>
          </cell>
          <cell r="P60">
            <v>247.37700000000001</v>
          </cell>
          <cell r="Q60">
            <v>245.44799999999998</v>
          </cell>
          <cell r="R60">
            <v>252</v>
          </cell>
          <cell r="S60">
            <v>261</v>
          </cell>
          <cell r="T60">
            <v>278</v>
          </cell>
          <cell r="U60">
            <v>-13.224264797055307</v>
          </cell>
          <cell r="V60">
            <v>3.2371060786066774</v>
          </cell>
          <cell r="W60">
            <v>2.1224344524854777</v>
          </cell>
          <cell r="X60">
            <v>8.8174816157249314E-3</v>
          </cell>
          <cell r="Y60">
            <v>6.4910139186376004E-3</v>
          </cell>
          <cell r="Z60">
            <v>-5.6551171793062571E-2</v>
          </cell>
          <cell r="AA60">
            <v>-7.7978146715338426E-3</v>
          </cell>
          <cell r="AB60">
            <v>2.6694045174538106E-2</v>
          </cell>
          <cell r="AF60" t="str">
            <v xml:space="preserve"> （外国ブランド）</v>
          </cell>
          <cell r="AG60">
            <v>200.37700000000001</v>
          </cell>
          <cell r="AH60" t="str">
            <v xml:space="preserve"> （外国ブランド）</v>
          </cell>
          <cell r="AI60">
            <v>200.37700000000001</v>
          </cell>
          <cell r="AJ60">
            <v>175.381</v>
          </cell>
          <cell r="AK60">
            <v>161.13400000000001</v>
          </cell>
          <cell r="AL60">
            <v>179.91400000000002</v>
          </cell>
          <cell r="AM60">
            <v>249.684</v>
          </cell>
          <cell r="AN60">
            <v>295</v>
          </cell>
          <cell r="AO60">
            <v>357.47</v>
          </cell>
          <cell r="AP60">
            <v>282.26900000000001</v>
          </cell>
          <cell r="AQ60">
            <v>244.94099999999997</v>
          </cell>
          <cell r="AR60">
            <v>252.86999999999998</v>
          </cell>
          <cell r="AS60">
            <v>258.23700000000002</v>
          </cell>
          <cell r="AT60">
            <v>260.51400000000001</v>
          </cell>
          <cell r="AU60">
            <v>262.20499999999998</v>
          </cell>
          <cell r="AV60">
            <v>247.37700000000001</v>
          </cell>
          <cell r="AW60">
            <v>269.863</v>
          </cell>
          <cell r="AX60">
            <v>268.17</v>
          </cell>
          <cell r="AY60">
            <v>274</v>
          </cell>
          <cell r="AZ60">
            <v>278</v>
          </cell>
          <cell r="BA60">
            <v>2.1224344524854777</v>
          </cell>
          <cell r="BB60">
            <v>-13.224264797055307</v>
          </cell>
          <cell r="BC60">
            <v>3.2371060786066774</v>
          </cell>
          <cell r="BD60">
            <v>2.1224344524854777</v>
          </cell>
          <cell r="BE60">
            <v>8.8174816157249314E-3</v>
          </cell>
          <cell r="BF60">
            <v>6.4910139186376004E-3</v>
          </cell>
        </row>
        <row r="61">
          <cell r="B61" t="str">
            <v>Total auto sales in Japan ('000)</v>
          </cell>
          <cell r="C61">
            <v>7802.8819999999996</v>
          </cell>
          <cell r="D61">
            <v>7428.5160000000005</v>
          </cell>
          <cell r="E61">
            <v>6880.5159999999996</v>
          </cell>
          <cell r="F61">
            <v>6389.06</v>
          </cell>
          <cell r="G61">
            <v>6697.1140000000005</v>
          </cell>
          <cell r="H61">
            <v>6895.7080000000005</v>
          </cell>
          <cell r="I61">
            <v>7287.9630000000006</v>
          </cell>
          <cell r="J61">
            <v>6276.4620000000004</v>
          </cell>
          <cell r="K61">
            <v>5861.8540000000012</v>
          </cell>
          <cell r="L61">
            <v>5887.5809999999992</v>
          </cell>
          <cell r="M61">
            <v>5974.6970000000001</v>
          </cell>
          <cell r="N61">
            <v>5818.9649999999992</v>
          </cell>
          <cell r="O61">
            <v>5863.3429999999998</v>
          </cell>
          <cell r="P61">
            <v>5887.41</v>
          </cell>
          <cell r="Q61">
            <v>5887.7699999999995</v>
          </cell>
          <cell r="R61">
            <v>5947.5002600000007</v>
          </cell>
          <cell r="S61">
            <v>6006.04</v>
          </cell>
          <cell r="T61">
            <v>6058.1394332499995</v>
          </cell>
          <cell r="U61">
            <v>-6.6057597417143459</v>
          </cell>
          <cell r="V61">
            <v>0.43888844723867226</v>
          </cell>
          <cell r="W61">
            <v>1.4796569253145098</v>
          </cell>
          <cell r="X61">
            <v>-2.6065254857275733E-2</v>
          </cell>
          <cell r="Y61">
            <v>7.6264421593874587E-3</v>
          </cell>
          <cell r="Z61">
            <v>4.1046549724279568E-3</v>
          </cell>
          <cell r="AA61">
            <v>6.1147431553054687E-5</v>
          </cell>
          <cell r="AB61">
            <v>1.014480185197475E-2</v>
          </cell>
          <cell r="AF61" t="str">
            <v>国内販売台数合計（千台）</v>
          </cell>
          <cell r="AG61">
            <v>7802.8819999999996</v>
          </cell>
          <cell r="AH61" t="str">
            <v>国内販売台数合計（千台）</v>
          </cell>
          <cell r="AI61">
            <v>7802.8819999999996</v>
          </cell>
          <cell r="AJ61">
            <v>7428.5160000000005</v>
          </cell>
          <cell r="AK61">
            <v>6880.5159999999996</v>
          </cell>
          <cell r="AL61">
            <v>6389.06</v>
          </cell>
          <cell r="AM61">
            <v>6697.1140000000005</v>
          </cell>
          <cell r="AN61">
            <v>6895.7080000000005</v>
          </cell>
          <cell r="AO61">
            <v>7287.9630000000006</v>
          </cell>
          <cell r="AP61">
            <v>6276.4620000000004</v>
          </cell>
          <cell r="AQ61">
            <v>5861.8540000000012</v>
          </cell>
          <cell r="AR61">
            <v>5887.5809999999992</v>
          </cell>
          <cell r="AS61">
            <v>5974.6970000000001</v>
          </cell>
          <cell r="AT61">
            <v>5818.9649999999992</v>
          </cell>
          <cell r="AU61">
            <v>5863.3429999999998</v>
          </cell>
          <cell r="AV61">
            <v>5887.41</v>
          </cell>
          <cell r="AW61">
            <v>5825.5320000000002</v>
          </cell>
          <cell r="AX61">
            <v>5949.5123000000003</v>
          </cell>
          <cell r="AY61">
            <v>6017.2205950000007</v>
          </cell>
          <cell r="AZ61">
            <v>6058.1394332499995</v>
          </cell>
          <cell r="BA61">
            <v>1.4796569253145098</v>
          </cell>
          <cell r="BB61">
            <v>-6.6057597417143459</v>
          </cell>
          <cell r="BC61">
            <v>0.43888844723867226</v>
          </cell>
          <cell r="BD61">
            <v>1.4796569253145098</v>
          </cell>
          <cell r="BE61">
            <v>-2.6065254857275733E-2</v>
          </cell>
          <cell r="BF61">
            <v>7.6264421593874587E-3</v>
          </cell>
        </row>
        <row r="63">
          <cell r="B63" t="str">
            <v>Exports</v>
          </cell>
          <cell r="AF63" t="str">
            <v>輸出</v>
          </cell>
          <cell r="AG63" t="str">
            <v>輸出</v>
          </cell>
          <cell r="AH63" t="str">
            <v>輸出</v>
          </cell>
        </row>
        <row r="64">
          <cell r="B64" t="str">
            <v>Passenger cars:</v>
          </cell>
          <cell r="AF64" t="str">
            <v>乗用車：</v>
          </cell>
          <cell r="AG64" t="str">
            <v>乗用車：</v>
          </cell>
          <cell r="AH64" t="str">
            <v>乗用車：</v>
          </cell>
        </row>
        <row r="65">
          <cell r="B65" t="str">
            <v xml:space="preserve">   N. America</v>
          </cell>
          <cell r="C65">
            <v>2071.1619999999998</v>
          </cell>
          <cell r="D65">
            <v>1992.692</v>
          </cell>
          <cell r="E65">
            <v>1787.6210000000001</v>
          </cell>
          <cell r="F65">
            <v>1515.6949999999999</v>
          </cell>
          <cell r="G65">
            <v>1524.665</v>
          </cell>
          <cell r="H65">
            <v>1113.5329999999999</v>
          </cell>
          <cell r="I65">
            <v>1185.3130000000001</v>
          </cell>
          <cell r="J65">
            <v>1417.1220000000001</v>
          </cell>
          <cell r="K65">
            <v>1456.8140000000001</v>
          </cell>
          <cell r="L65">
            <v>1707.69</v>
          </cell>
          <cell r="M65">
            <v>1791.797</v>
          </cell>
          <cell r="N65">
            <v>1856.943</v>
          </cell>
          <cell r="O65">
            <v>2005.0840000000001</v>
          </cell>
          <cell r="P65">
            <v>1717.325</v>
          </cell>
          <cell r="Q65">
            <v>1675.2735000000002</v>
          </cell>
          <cell r="R65">
            <v>1703.7</v>
          </cell>
          <cell r="S65">
            <v>1703.3</v>
          </cell>
          <cell r="T65">
            <v>1977.2000000000003</v>
          </cell>
          <cell r="U65">
            <v>2.8008879969402711</v>
          </cell>
          <cell r="V65">
            <v>17.220866905452592</v>
          </cell>
          <cell r="W65">
            <v>4.9251913403486558</v>
          </cell>
          <cell r="X65">
            <v>3.6357913312724532E-2</v>
          </cell>
          <cell r="Y65">
            <v>7.9776815981966065E-2</v>
          </cell>
          <cell r="Z65">
            <v>-0.14351468566902936</v>
          </cell>
          <cell r="AA65">
            <v>-2.4486628914154207E-2</v>
          </cell>
          <cell r="AB65">
            <v>1.6968274135536587E-2</v>
          </cell>
          <cell r="AF65" t="str">
            <v xml:space="preserve"> 北米</v>
          </cell>
          <cell r="AG65">
            <v>2071.1619999999998</v>
          </cell>
          <cell r="AH65" t="str">
            <v xml:space="preserve"> 北米</v>
          </cell>
          <cell r="AI65">
            <v>2071.1619999999998</v>
          </cell>
          <cell r="AJ65">
            <v>1992.692</v>
          </cell>
          <cell r="AK65">
            <v>1787.6210000000001</v>
          </cell>
          <cell r="AL65">
            <v>1515.6949999999999</v>
          </cell>
          <cell r="AM65">
            <v>1524.665</v>
          </cell>
          <cell r="AN65">
            <v>1113.5329999999999</v>
          </cell>
          <cell r="AO65">
            <v>1185.3130000000001</v>
          </cell>
          <cell r="AP65">
            <v>1417.1220000000001</v>
          </cell>
          <cell r="AQ65">
            <v>1456.8140000000001</v>
          </cell>
          <cell r="AR65">
            <v>1707.69</v>
          </cell>
          <cell r="AS65">
            <v>1791.797</v>
          </cell>
          <cell r="AT65">
            <v>1856.943</v>
          </cell>
          <cell r="AU65">
            <v>2005.0840000000001</v>
          </cell>
          <cell r="AV65">
            <v>1717.325</v>
          </cell>
          <cell r="AW65">
            <v>1704.598</v>
          </cell>
          <cell r="AX65">
            <v>1794.96</v>
          </cell>
          <cell r="AY65">
            <v>1888.4</v>
          </cell>
          <cell r="AZ65">
            <v>1977.2000000000003</v>
          </cell>
          <cell r="BA65">
            <v>4.9251913403486558</v>
          </cell>
          <cell r="BB65">
            <v>2.8008879969402711</v>
          </cell>
          <cell r="BC65">
            <v>17.220866905452592</v>
          </cell>
          <cell r="BD65">
            <v>4.9251913403486558</v>
          </cell>
          <cell r="BE65">
            <v>3.6357913312724532E-2</v>
          </cell>
          <cell r="BF65">
            <v>7.9776815981966065E-2</v>
          </cell>
        </row>
        <row r="66">
          <cell r="B66" t="str">
            <v xml:space="preserve">   Europe</v>
          </cell>
          <cell r="C66">
            <v>1536.251</v>
          </cell>
          <cell r="D66">
            <v>1513.1489999999999</v>
          </cell>
          <cell r="E66">
            <v>1408.425</v>
          </cell>
          <cell r="F66">
            <v>956.69</v>
          </cell>
          <cell r="G66">
            <v>815.18299999999999</v>
          </cell>
          <cell r="H66">
            <v>784.45799999999997</v>
          </cell>
          <cell r="I66">
            <v>837.90800000000002</v>
          </cell>
          <cell r="J66">
            <v>1145.0840000000001</v>
          </cell>
          <cell r="K66">
            <v>1221.585</v>
          </cell>
          <cell r="L66">
            <v>1121.038</v>
          </cell>
          <cell r="M66">
            <v>935.971</v>
          </cell>
          <cell r="N66">
            <v>818.27599999999995</v>
          </cell>
          <cell r="O66">
            <v>911.91</v>
          </cell>
          <cell r="P66">
            <v>1077.3579999999999</v>
          </cell>
          <cell r="Q66">
            <v>1200</v>
          </cell>
          <cell r="R66">
            <v>1200</v>
          </cell>
          <cell r="S66">
            <v>1200</v>
          </cell>
          <cell r="T66">
            <v>1100</v>
          </cell>
          <cell r="U66">
            <v>6.6808199223812315</v>
          </cell>
          <cell r="V66">
            <v>-8.2308640004584266</v>
          </cell>
          <cell r="W66">
            <v>-16.508539407227939</v>
          </cell>
          <cell r="X66">
            <v>-0.12574641735694803</v>
          </cell>
          <cell r="Y66">
            <v>0.11442838357717933</v>
          </cell>
          <cell r="Z66">
            <v>0.18143018499632646</v>
          </cell>
          <cell r="AA66">
            <v>0.11383588370810815</v>
          </cell>
          <cell r="AB66">
            <v>0</v>
          </cell>
          <cell r="AF66" t="str">
            <v xml:space="preserve"> 欧州</v>
          </cell>
          <cell r="AG66">
            <v>1536.251</v>
          </cell>
          <cell r="AH66" t="str">
            <v xml:space="preserve"> 欧州</v>
          </cell>
          <cell r="AI66">
            <v>1536.251</v>
          </cell>
          <cell r="AJ66">
            <v>1513.1489999999999</v>
          </cell>
          <cell r="AK66">
            <v>1408.425</v>
          </cell>
          <cell r="AL66">
            <v>956.69</v>
          </cell>
          <cell r="AM66">
            <v>815.18299999999999</v>
          </cell>
          <cell r="AN66">
            <v>784.45799999999997</v>
          </cell>
          <cell r="AO66">
            <v>837.90800000000002</v>
          </cell>
          <cell r="AP66">
            <v>1145.0840000000001</v>
          </cell>
          <cell r="AQ66">
            <v>1221.585</v>
          </cell>
          <cell r="AR66">
            <v>1121.038</v>
          </cell>
          <cell r="AS66">
            <v>935.971</v>
          </cell>
          <cell r="AT66">
            <v>818.27599999999995</v>
          </cell>
          <cell r="AU66">
            <v>911.91</v>
          </cell>
          <cell r="AV66">
            <v>1077.3579999999999</v>
          </cell>
          <cell r="AW66">
            <v>1169.01</v>
          </cell>
          <cell r="AX66">
            <v>1090</v>
          </cell>
          <cell r="AY66">
            <v>1100</v>
          </cell>
          <cell r="AZ66">
            <v>1100</v>
          </cell>
          <cell r="BA66">
            <v>-16.508539407227939</v>
          </cell>
          <cell r="BB66">
            <v>6.6808199223812315</v>
          </cell>
          <cell r="BC66">
            <v>-8.2308640004584266</v>
          </cell>
          <cell r="BD66">
            <v>-16.508539407227939</v>
          </cell>
          <cell r="BE66">
            <v>-0.12574641735694803</v>
          </cell>
          <cell r="BF66">
            <v>0.11442838357717933</v>
          </cell>
        </row>
        <row r="67">
          <cell r="B67" t="str">
            <v xml:space="preserve">   Asia</v>
          </cell>
          <cell r="C67">
            <v>305.17200000000003</v>
          </cell>
          <cell r="D67">
            <v>313.01499999999999</v>
          </cell>
          <cell r="E67">
            <v>425.41800000000001</v>
          </cell>
          <cell r="F67">
            <v>426.96499999999997</v>
          </cell>
          <cell r="G67">
            <v>322.77</v>
          </cell>
          <cell r="H67">
            <v>370.245</v>
          </cell>
          <cell r="I67">
            <v>357.70600000000002</v>
          </cell>
          <cell r="J67">
            <v>348.33300000000003</v>
          </cell>
          <cell r="K67">
            <v>174.34399999999999</v>
          </cell>
          <cell r="L67">
            <v>213.67599999999999</v>
          </cell>
          <cell r="M67">
            <v>274.40699999999998</v>
          </cell>
          <cell r="N67">
            <v>215.786</v>
          </cell>
          <cell r="O67">
            <v>307.13099999999997</v>
          </cell>
          <cell r="P67">
            <v>361.37400000000002</v>
          </cell>
          <cell r="Q67">
            <v>350</v>
          </cell>
          <cell r="R67">
            <v>420</v>
          </cell>
          <cell r="S67">
            <v>450</v>
          </cell>
          <cell r="T67">
            <v>260</v>
          </cell>
          <cell r="U67">
            <v>-49.949043013438299</v>
          </cell>
          <cell r="V67">
            <v>22.559996329096489</v>
          </cell>
          <cell r="W67">
            <v>28.422003407027454</v>
          </cell>
          <cell r="X67">
            <v>-0.21362793223204946</v>
          </cell>
          <cell r="Y67">
            <v>0.42331291186638609</v>
          </cell>
          <cell r="Z67">
            <v>0.1766119343211856</v>
          </cell>
          <cell r="AA67">
            <v>-3.1474317466115509E-2</v>
          </cell>
          <cell r="AB67">
            <v>0.19999999999999996</v>
          </cell>
          <cell r="AF67" t="str">
            <v xml:space="preserve"> アジア</v>
          </cell>
          <cell r="AG67">
            <v>305.17200000000003</v>
          </cell>
          <cell r="AH67" t="str">
            <v xml:space="preserve"> アジア</v>
          </cell>
          <cell r="AI67">
            <v>305.17200000000003</v>
          </cell>
          <cell r="AJ67">
            <v>313.01499999999999</v>
          </cell>
          <cell r="AK67">
            <v>425.41800000000001</v>
          </cell>
          <cell r="AL67">
            <v>426.96499999999997</v>
          </cell>
          <cell r="AM67">
            <v>322.77</v>
          </cell>
          <cell r="AN67">
            <v>370.245</v>
          </cell>
          <cell r="AO67">
            <v>357.70600000000002</v>
          </cell>
          <cell r="AP67">
            <v>348.33300000000003</v>
          </cell>
          <cell r="AQ67">
            <v>174.34399999999999</v>
          </cell>
          <cell r="AR67">
            <v>213.67599999999999</v>
          </cell>
          <cell r="AS67">
            <v>274.40699999999998</v>
          </cell>
          <cell r="AT67">
            <v>215.786</v>
          </cell>
          <cell r="AU67">
            <v>307.13099999999997</v>
          </cell>
          <cell r="AV67">
            <v>361.37400000000002</v>
          </cell>
          <cell r="AW67">
            <v>314.31200000000001</v>
          </cell>
          <cell r="AX67">
            <v>260</v>
          </cell>
          <cell r="AY67">
            <v>260</v>
          </cell>
          <cell r="AZ67">
            <v>260</v>
          </cell>
          <cell r="BA67">
            <v>28.422003407027454</v>
          </cell>
          <cell r="BB67">
            <v>-49.949043013438299</v>
          </cell>
          <cell r="BC67">
            <v>22.559996329096489</v>
          </cell>
          <cell r="BD67">
            <v>28.422003407027454</v>
          </cell>
          <cell r="BE67">
            <v>-0.21362793223204946</v>
          </cell>
          <cell r="BF67">
            <v>0.42331291186638609</v>
          </cell>
        </row>
        <row r="68">
          <cell r="B68" t="str">
            <v xml:space="preserve">   Oceania</v>
          </cell>
          <cell r="C68">
            <v>205.06299999999999</v>
          </cell>
          <cell r="D68">
            <v>192.17</v>
          </cell>
          <cell r="E68">
            <v>196.99</v>
          </cell>
          <cell r="F68">
            <v>184.51599999999999</v>
          </cell>
          <cell r="G68">
            <v>192.52500000000001</v>
          </cell>
          <cell r="H68">
            <v>145.523</v>
          </cell>
          <cell r="I68">
            <v>159.27199999999999</v>
          </cell>
          <cell r="J68">
            <v>221.096</v>
          </cell>
          <cell r="K68">
            <v>243.048</v>
          </cell>
          <cell r="L68">
            <v>245.14599999999999</v>
          </cell>
          <cell r="M68">
            <v>295.54500000000002</v>
          </cell>
          <cell r="N68">
            <v>270.66500000000002</v>
          </cell>
          <cell r="O68">
            <v>316.24400000000003</v>
          </cell>
          <cell r="P68">
            <v>339.89499999999998</v>
          </cell>
          <cell r="Q68">
            <v>360</v>
          </cell>
          <cell r="R68">
            <v>360</v>
          </cell>
          <cell r="S68">
            <v>360</v>
          </cell>
          <cell r="T68">
            <v>400</v>
          </cell>
          <cell r="U68">
            <v>9.928718746607812</v>
          </cell>
          <cell r="V68">
            <v>0.86320397616930222</v>
          </cell>
          <cell r="W68">
            <v>20.558769060070347</v>
          </cell>
          <cell r="X68">
            <v>-8.4183457679879559E-2</v>
          </cell>
          <cell r="Y68">
            <v>0.16839635712042567</v>
          </cell>
          <cell r="Z68">
            <v>7.4787189638380269E-2</v>
          </cell>
          <cell r="AA68">
            <v>5.9150620044425617E-2</v>
          </cell>
          <cell r="AB68">
            <v>0</v>
          </cell>
          <cell r="AF68" t="str">
            <v xml:space="preserve"> 豪州</v>
          </cell>
          <cell r="AG68">
            <v>205.06299999999999</v>
          </cell>
          <cell r="AH68" t="str">
            <v xml:space="preserve"> 豪州</v>
          </cell>
          <cell r="AI68">
            <v>205.06299999999999</v>
          </cell>
          <cell r="AJ68">
            <v>192.17</v>
          </cell>
          <cell r="AK68">
            <v>196.99</v>
          </cell>
          <cell r="AL68">
            <v>184.51599999999999</v>
          </cell>
          <cell r="AM68">
            <v>192.52500000000001</v>
          </cell>
          <cell r="AN68">
            <v>145.523</v>
          </cell>
          <cell r="AO68">
            <v>159.27199999999999</v>
          </cell>
          <cell r="AP68">
            <v>221.096</v>
          </cell>
          <cell r="AQ68">
            <v>243.048</v>
          </cell>
          <cell r="AR68">
            <v>245.14599999999999</v>
          </cell>
          <cell r="AS68">
            <v>295.54500000000002</v>
          </cell>
          <cell r="AT68">
            <v>270.66500000000002</v>
          </cell>
          <cell r="AU68">
            <v>316.24400000000003</v>
          </cell>
          <cell r="AV68">
            <v>339.89499999999998</v>
          </cell>
          <cell r="AW68">
            <v>367.62900000000002</v>
          </cell>
          <cell r="AX68">
            <v>380</v>
          </cell>
          <cell r="AY68">
            <v>400</v>
          </cell>
          <cell r="AZ68">
            <v>400</v>
          </cell>
          <cell r="BA68">
            <v>20.558769060070347</v>
          </cell>
          <cell r="BB68">
            <v>9.928718746607812</v>
          </cell>
          <cell r="BC68">
            <v>0.86320397616930222</v>
          </cell>
          <cell r="BD68">
            <v>20.558769060070347</v>
          </cell>
          <cell r="BE68">
            <v>-8.4183457679879559E-2</v>
          </cell>
          <cell r="BF68">
            <v>0.16839635712042567</v>
          </cell>
        </row>
        <row r="69">
          <cell r="B69" t="str">
            <v xml:space="preserve">   Mid East Asia</v>
          </cell>
          <cell r="C69">
            <v>161.56800000000001</v>
          </cell>
          <cell r="D69">
            <v>250.12100000000001</v>
          </cell>
          <cell r="E69">
            <v>264.11</v>
          </cell>
          <cell r="F69">
            <v>201.13</v>
          </cell>
          <cell r="G69">
            <v>139.81</v>
          </cell>
          <cell r="H69">
            <v>134.61699999999999</v>
          </cell>
          <cell r="I69">
            <v>191.06200000000001</v>
          </cell>
          <cell r="J69">
            <v>229.39500000000001</v>
          </cell>
          <cell r="K69">
            <v>267.80500000000001</v>
          </cell>
          <cell r="L69">
            <v>174.554</v>
          </cell>
          <cell r="M69">
            <v>193.00700000000001</v>
          </cell>
          <cell r="N69">
            <v>227.88200000000001</v>
          </cell>
          <cell r="O69">
            <v>256.35199999999998</v>
          </cell>
          <cell r="P69">
            <v>299.38600000000002</v>
          </cell>
          <cell r="Q69">
            <v>315</v>
          </cell>
          <cell r="R69">
            <v>300</v>
          </cell>
          <cell r="S69">
            <v>300</v>
          </cell>
          <cell r="T69">
            <v>450</v>
          </cell>
          <cell r="U69">
            <v>16.744044116044378</v>
          </cell>
          <cell r="V69">
            <v>-34.820485054423933</v>
          </cell>
          <cell r="W69">
            <v>10.571513686309109</v>
          </cell>
          <cell r="X69">
            <v>0.18069292823576344</v>
          </cell>
          <cell r="Y69">
            <v>0.12493307940074239</v>
          </cell>
          <cell r="Z69">
            <v>0.16787074023218085</v>
          </cell>
          <cell r="AA69">
            <v>5.2153407306954724E-2</v>
          </cell>
          <cell r="AB69">
            <v>-4.7619047619047672E-2</v>
          </cell>
          <cell r="AF69" t="str">
            <v xml:space="preserve"> 中近東</v>
          </cell>
          <cell r="AG69">
            <v>161.56800000000001</v>
          </cell>
          <cell r="AH69" t="str">
            <v xml:space="preserve"> 中近東</v>
          </cell>
          <cell r="AI69">
            <v>161.56800000000001</v>
          </cell>
          <cell r="AJ69">
            <v>250.12100000000001</v>
          </cell>
          <cell r="AK69">
            <v>264.11</v>
          </cell>
          <cell r="AL69">
            <v>201.13</v>
          </cell>
          <cell r="AM69">
            <v>139.81</v>
          </cell>
          <cell r="AN69">
            <v>134.61699999999999</v>
          </cell>
          <cell r="AO69">
            <v>191.06200000000001</v>
          </cell>
          <cell r="AP69">
            <v>229.39500000000001</v>
          </cell>
          <cell r="AQ69">
            <v>267.80500000000001</v>
          </cell>
          <cell r="AR69">
            <v>174.554</v>
          </cell>
          <cell r="AS69">
            <v>193.00700000000001</v>
          </cell>
          <cell r="AT69">
            <v>227.88200000000001</v>
          </cell>
          <cell r="AU69">
            <v>256.35199999999998</v>
          </cell>
          <cell r="AV69">
            <v>299.38600000000002</v>
          </cell>
          <cell r="AW69">
            <v>308.33199999999999</v>
          </cell>
          <cell r="AX69">
            <v>400</v>
          </cell>
          <cell r="AY69">
            <v>430</v>
          </cell>
          <cell r="AZ69">
            <v>450</v>
          </cell>
          <cell r="BA69">
            <v>10.571513686309109</v>
          </cell>
          <cell r="BB69">
            <v>16.744044116044378</v>
          </cell>
          <cell r="BC69">
            <v>-34.820485054423933</v>
          </cell>
          <cell r="BD69">
            <v>10.571513686309109</v>
          </cell>
          <cell r="BE69">
            <v>0.18069292823576344</v>
          </cell>
          <cell r="BF69">
            <v>0.12493307940074239</v>
          </cell>
        </row>
        <row r="70">
          <cell r="B70" t="str">
            <v xml:space="preserve">   Others</v>
          </cell>
          <cell r="C70">
            <v>206.93</v>
          </cell>
          <cell r="D70">
            <v>261.90600000000001</v>
          </cell>
          <cell r="E70">
            <v>330.25099999999998</v>
          </cell>
          <cell r="F70">
            <v>282.77699999999999</v>
          </cell>
          <cell r="G70">
            <v>273.774</v>
          </cell>
          <cell r="H70">
            <v>213.01</v>
          </cell>
          <cell r="I70">
            <v>236.30699999999999</v>
          </cell>
          <cell r="J70">
            <v>360.66699999999997</v>
          </cell>
          <cell r="K70">
            <v>340.529</v>
          </cell>
          <cell r="L70">
            <v>247.71700000000001</v>
          </cell>
          <cell r="M70">
            <v>251.52600000000001</v>
          </cell>
          <cell r="N70">
            <v>251.84100000000001</v>
          </cell>
          <cell r="O70">
            <v>278.28699999999998</v>
          </cell>
          <cell r="P70">
            <v>291.26400000000001</v>
          </cell>
          <cell r="Q70">
            <v>360</v>
          </cell>
          <cell r="R70">
            <v>380</v>
          </cell>
          <cell r="S70">
            <v>390</v>
          </cell>
          <cell r="T70">
            <v>480</v>
          </cell>
          <cell r="U70">
            <v>-5.5835438229724366</v>
          </cell>
          <cell r="V70">
            <v>-27.255241110155083</v>
          </cell>
          <cell r="W70">
            <v>1.5376417444099566</v>
          </cell>
          <cell r="X70">
            <v>1.2523556212875597E-3</v>
          </cell>
          <cell r="Y70">
            <v>0.10501070119638967</v>
          </cell>
          <cell r="Z70">
            <v>4.6631714740537733E-2</v>
          </cell>
          <cell r="AA70">
            <v>0.23599208965062624</v>
          </cell>
          <cell r="AB70">
            <v>5.555555555555558E-2</v>
          </cell>
          <cell r="AF70" t="str">
            <v xml:space="preserve"> その他</v>
          </cell>
          <cell r="AG70">
            <v>206.93</v>
          </cell>
          <cell r="AH70" t="str">
            <v xml:space="preserve"> その他</v>
          </cell>
          <cell r="AI70">
            <v>206.93</v>
          </cell>
          <cell r="AJ70">
            <v>261.90600000000001</v>
          </cell>
          <cell r="AK70">
            <v>330.25099999999998</v>
          </cell>
          <cell r="AL70">
            <v>282.77699999999999</v>
          </cell>
          <cell r="AM70">
            <v>273.774</v>
          </cell>
          <cell r="AN70">
            <v>213.01</v>
          </cell>
          <cell r="AO70">
            <v>236.30699999999999</v>
          </cell>
          <cell r="AP70">
            <v>360.66699999999997</v>
          </cell>
          <cell r="AQ70">
            <v>340.529</v>
          </cell>
          <cell r="AR70">
            <v>247.71700000000001</v>
          </cell>
          <cell r="AS70">
            <v>251.52600000000001</v>
          </cell>
          <cell r="AT70">
            <v>251.84100000000001</v>
          </cell>
          <cell r="AU70">
            <v>278.28699999999998</v>
          </cell>
          <cell r="AV70">
            <v>291.26400000000001</v>
          </cell>
          <cell r="AW70">
            <v>368.70400000000001</v>
          </cell>
          <cell r="AX70">
            <v>440</v>
          </cell>
          <cell r="AY70">
            <v>460</v>
          </cell>
          <cell r="AZ70">
            <v>480</v>
          </cell>
          <cell r="BA70">
            <v>1.5376417444099566</v>
          </cell>
          <cell r="BB70">
            <v>-5.5835438229724366</v>
          </cell>
          <cell r="BC70">
            <v>-27.255241110155083</v>
          </cell>
          <cell r="BD70">
            <v>1.5376417444099566</v>
          </cell>
          <cell r="BE70">
            <v>1.2523556212875597E-3</v>
          </cell>
          <cell r="BF70">
            <v>0.10501070119638967</v>
          </cell>
        </row>
        <row r="71">
          <cell r="B71" t="str">
            <v>Passenger car exports total</v>
          </cell>
          <cell r="C71">
            <v>4486.1459999999997</v>
          </cell>
          <cell r="D71">
            <v>4523.0529999999999</v>
          </cell>
          <cell r="E71">
            <v>4412.8150000000005</v>
          </cell>
          <cell r="F71">
            <v>3567.7730000000006</v>
          </cell>
          <cell r="G71">
            <v>3268.7269999999999</v>
          </cell>
          <cell r="H71">
            <v>2761.3860000000004</v>
          </cell>
          <cell r="I71">
            <v>2967.5679999999998</v>
          </cell>
          <cell r="J71">
            <v>3721.6970000000001</v>
          </cell>
          <cell r="K71">
            <v>3704.1250000000005</v>
          </cell>
          <cell r="L71">
            <v>3709.8210000000004</v>
          </cell>
          <cell r="M71">
            <v>3742.2530000000002</v>
          </cell>
          <cell r="N71">
            <v>3641.393</v>
          </cell>
          <cell r="O71">
            <v>4075.0079999999998</v>
          </cell>
          <cell r="P71">
            <v>4086.6019999999999</v>
          </cell>
          <cell r="Q71">
            <v>4260.2735000000002</v>
          </cell>
          <cell r="R71">
            <v>4363.7</v>
          </cell>
          <cell r="S71">
            <v>4403.3</v>
          </cell>
          <cell r="T71">
            <v>4667.2000000000007</v>
          </cell>
          <cell r="U71">
            <v>-0.47215020459752122</v>
          </cell>
          <cell r="V71">
            <v>0.15377450814970661</v>
          </cell>
          <cell r="W71">
            <v>0.87422007692554704</v>
          </cell>
          <cell r="X71">
            <v>-2.6951678574377524E-2</v>
          </cell>
          <cell r="Y71">
            <v>0.11907942921843362</v>
          </cell>
          <cell r="Z71">
            <v>2.8451477886668464E-3</v>
          </cell>
          <cell r="AA71">
            <v>4.2497776881624594E-2</v>
          </cell>
          <cell r="AB71">
            <v>2.4276962500177302E-2</v>
          </cell>
          <cell r="AF71" t="str">
            <v>乗用車輸出台数</v>
          </cell>
          <cell r="AG71">
            <v>4486.1459999999997</v>
          </cell>
          <cell r="AH71" t="str">
            <v>乗用車輸出台数</v>
          </cell>
          <cell r="AI71">
            <v>4486.1459999999997</v>
          </cell>
          <cell r="AJ71">
            <v>4523.0529999999999</v>
          </cell>
          <cell r="AK71">
            <v>4412.8150000000005</v>
          </cell>
          <cell r="AL71">
            <v>3567.7730000000006</v>
          </cell>
          <cell r="AM71">
            <v>3268.7269999999999</v>
          </cell>
          <cell r="AN71">
            <v>2761.3860000000004</v>
          </cell>
          <cell r="AO71">
            <v>2967.5679999999998</v>
          </cell>
          <cell r="AP71">
            <v>3721.6970000000001</v>
          </cell>
          <cell r="AQ71">
            <v>3704.1250000000005</v>
          </cell>
          <cell r="AR71">
            <v>3709.8210000000004</v>
          </cell>
          <cell r="AS71">
            <v>3742.2530000000002</v>
          </cell>
          <cell r="AT71">
            <v>3641.393</v>
          </cell>
          <cell r="AU71">
            <v>4075.0079999999998</v>
          </cell>
          <cell r="AV71">
            <v>4086.6019999999999</v>
          </cell>
          <cell r="AW71">
            <v>4232.585</v>
          </cell>
          <cell r="AX71">
            <v>4364.96</v>
          </cell>
          <cell r="AY71">
            <v>4538.3999999999996</v>
          </cell>
          <cell r="AZ71">
            <v>4667.2000000000007</v>
          </cell>
          <cell r="BA71">
            <v>0.87422007692554704</v>
          </cell>
          <cell r="BB71">
            <v>-0.47215020459752122</v>
          </cell>
          <cell r="BC71">
            <v>0.15377450814970661</v>
          </cell>
          <cell r="BD71">
            <v>0.87422007692554704</v>
          </cell>
          <cell r="BE71">
            <v>-2.6951678574377524E-2</v>
          </cell>
          <cell r="BF71">
            <v>0.11907942921843362</v>
          </cell>
        </row>
        <row r="73">
          <cell r="B73" t="str">
            <v>Truck/bus:</v>
          </cell>
          <cell r="AF73" t="str">
            <v>トラック/バス：</v>
          </cell>
          <cell r="AG73" t="str">
            <v>トラック/バス：</v>
          </cell>
          <cell r="AH73" t="str">
            <v>トラック/バス：</v>
          </cell>
        </row>
        <row r="74">
          <cell r="B74" t="str">
            <v xml:space="preserve">   N. America</v>
          </cell>
          <cell r="C74">
            <v>394.83800000000002</v>
          </cell>
          <cell r="D74">
            <v>333.89100000000002</v>
          </cell>
          <cell r="E74">
            <v>199.49799999999999</v>
          </cell>
          <cell r="F74">
            <v>175.88</v>
          </cell>
          <cell r="G74">
            <v>196.93799999999999</v>
          </cell>
          <cell r="H74">
            <v>62.914000000000001</v>
          </cell>
          <cell r="I74">
            <v>59.524000000000001</v>
          </cell>
          <cell r="J74">
            <v>35.198</v>
          </cell>
          <cell r="K74">
            <v>45.241999999999997</v>
          </cell>
          <cell r="L74">
            <v>32.817</v>
          </cell>
          <cell r="M74">
            <v>22.536999999999999</v>
          </cell>
          <cell r="N74">
            <v>19.699000000000002</v>
          </cell>
          <cell r="O74">
            <v>24.009</v>
          </cell>
          <cell r="P74">
            <v>33.679000000000002</v>
          </cell>
          <cell r="Q74">
            <v>45</v>
          </cell>
          <cell r="R74">
            <v>45</v>
          </cell>
          <cell r="S74">
            <v>45</v>
          </cell>
          <cell r="T74">
            <v>40</v>
          </cell>
          <cell r="U74">
            <v>28.535712256378186</v>
          </cell>
          <cell r="V74">
            <v>-27.463418946996153</v>
          </cell>
          <cell r="W74">
            <v>-31.325227778285647</v>
          </cell>
          <cell r="X74">
            <v>-0.12592625460354079</v>
          </cell>
          <cell r="Y74">
            <v>0.21879283212345801</v>
          </cell>
          <cell r="Z74">
            <v>0.40276562955558348</v>
          </cell>
          <cell r="AA74">
            <v>0.33614418480358665</v>
          </cell>
          <cell r="AB74">
            <v>0</v>
          </cell>
          <cell r="AF74" t="str">
            <v xml:space="preserve"> 北米</v>
          </cell>
          <cell r="AG74">
            <v>394.83800000000002</v>
          </cell>
          <cell r="AH74" t="str">
            <v xml:space="preserve"> 北米</v>
          </cell>
          <cell r="AI74">
            <v>394.83800000000002</v>
          </cell>
          <cell r="AJ74">
            <v>333.89100000000002</v>
          </cell>
          <cell r="AK74">
            <v>199.49799999999999</v>
          </cell>
          <cell r="AL74">
            <v>175.88</v>
          </cell>
          <cell r="AM74">
            <v>196.93799999999999</v>
          </cell>
          <cell r="AN74">
            <v>62.914000000000001</v>
          </cell>
          <cell r="AO74">
            <v>59.524000000000001</v>
          </cell>
          <cell r="AP74">
            <v>35.198</v>
          </cell>
          <cell r="AQ74">
            <v>45.241999999999997</v>
          </cell>
          <cell r="AR74">
            <v>32.817</v>
          </cell>
          <cell r="AS74">
            <v>22.536999999999999</v>
          </cell>
          <cell r="AT74">
            <v>19.699000000000002</v>
          </cell>
          <cell r="AU74">
            <v>24.009</v>
          </cell>
          <cell r="AV74">
            <v>33.679000000000002</v>
          </cell>
          <cell r="AW74">
            <v>40.618000000000002</v>
          </cell>
          <cell r="AX74">
            <v>45</v>
          </cell>
          <cell r="AY74">
            <v>40</v>
          </cell>
          <cell r="AZ74">
            <v>40</v>
          </cell>
          <cell r="BA74">
            <v>-31.325227778285647</v>
          </cell>
          <cell r="BB74">
            <v>28.535712256378186</v>
          </cell>
          <cell r="BC74">
            <v>-27.463418946996153</v>
          </cell>
          <cell r="BD74">
            <v>-31.325227778285647</v>
          </cell>
          <cell r="BE74">
            <v>-0.12592625460354079</v>
          </cell>
          <cell r="BF74">
            <v>0.21879283212345801</v>
          </cell>
        </row>
        <row r="75">
          <cell r="B75" t="str">
            <v xml:space="preserve">   Europe</v>
          </cell>
          <cell r="C75">
            <v>234.17500000000001</v>
          </cell>
          <cell r="D75">
            <v>216.005</v>
          </cell>
          <cell r="E75">
            <v>196.67500000000001</v>
          </cell>
          <cell r="F75">
            <v>148.267</v>
          </cell>
          <cell r="G75">
            <v>144.06899999999999</v>
          </cell>
          <cell r="H75">
            <v>134.708</v>
          </cell>
          <cell r="I75">
            <v>134.83099999999999</v>
          </cell>
          <cell r="J75">
            <v>176.3</v>
          </cell>
          <cell r="K75">
            <v>177.87299999999999</v>
          </cell>
          <cell r="L75">
            <v>134.46100000000001</v>
          </cell>
          <cell r="M75">
            <v>131.333</v>
          </cell>
          <cell r="N75">
            <v>77.103999999999999</v>
          </cell>
          <cell r="O75">
            <v>92.093999999999994</v>
          </cell>
          <cell r="P75">
            <v>100.113</v>
          </cell>
          <cell r="Q75">
            <v>110</v>
          </cell>
          <cell r="R75">
            <v>110</v>
          </cell>
          <cell r="S75">
            <v>110</v>
          </cell>
          <cell r="T75">
            <v>90</v>
          </cell>
          <cell r="U75">
            <v>0.89222915484967746</v>
          </cell>
          <cell r="V75">
            <v>-24.406177441208044</v>
          </cell>
          <cell r="W75">
            <v>-2.3263251054209122</v>
          </cell>
          <cell r="X75">
            <v>-0.41291221551323731</v>
          </cell>
          <cell r="Y75">
            <v>0.19441274123262087</v>
          </cell>
          <cell r="Z75">
            <v>8.7074076487067664E-2</v>
          </cell>
          <cell r="AA75">
            <v>9.87584030046047E-2</v>
          </cell>
          <cell r="AB75">
            <v>0</v>
          </cell>
          <cell r="AF75" t="str">
            <v xml:space="preserve"> 欧州</v>
          </cell>
          <cell r="AG75">
            <v>234.17500000000001</v>
          </cell>
          <cell r="AH75" t="str">
            <v xml:space="preserve"> 欧州</v>
          </cell>
          <cell r="AI75">
            <v>234.17500000000001</v>
          </cell>
          <cell r="AJ75">
            <v>216.005</v>
          </cell>
          <cell r="AK75">
            <v>196.67500000000001</v>
          </cell>
          <cell r="AL75">
            <v>148.267</v>
          </cell>
          <cell r="AM75">
            <v>144.06899999999999</v>
          </cell>
          <cell r="AN75">
            <v>134.708</v>
          </cell>
          <cell r="AO75">
            <v>134.83099999999999</v>
          </cell>
          <cell r="AP75">
            <v>176.3</v>
          </cell>
          <cell r="AQ75">
            <v>177.87299999999999</v>
          </cell>
          <cell r="AR75">
            <v>134.46100000000001</v>
          </cell>
          <cell r="AS75">
            <v>131.333</v>
          </cell>
          <cell r="AT75">
            <v>77.103999999999999</v>
          </cell>
          <cell r="AU75">
            <v>92.093999999999994</v>
          </cell>
          <cell r="AV75">
            <v>100.113</v>
          </cell>
          <cell r="AW75">
            <v>99.942999999999998</v>
          </cell>
          <cell r="AX75">
            <v>80</v>
          </cell>
          <cell r="AY75">
            <v>90</v>
          </cell>
          <cell r="AZ75">
            <v>90</v>
          </cell>
          <cell r="BA75">
            <v>-2.3263251054209122</v>
          </cell>
          <cell r="BB75">
            <v>0.89222915484967746</v>
          </cell>
          <cell r="BC75">
            <v>-24.406177441208044</v>
          </cell>
          <cell r="BD75">
            <v>-2.3263251054209122</v>
          </cell>
          <cell r="BE75">
            <v>-0.41291221551323731</v>
          </cell>
          <cell r="BF75">
            <v>0.19441274123262087</v>
          </cell>
        </row>
        <row r="76">
          <cell r="B76" t="str">
            <v xml:space="preserve">   Asia</v>
          </cell>
          <cell r="C76">
            <v>265.77699999999999</v>
          </cell>
          <cell r="D76">
            <v>243.715</v>
          </cell>
          <cell r="E76">
            <v>267.68599999999998</v>
          </cell>
          <cell r="F76">
            <v>245.828</v>
          </cell>
          <cell r="G76">
            <v>279.02100000000002</v>
          </cell>
          <cell r="H76">
            <v>261.12900000000002</v>
          </cell>
          <cell r="I76">
            <v>248.709</v>
          </cell>
          <cell r="J76">
            <v>189.74199999999999</v>
          </cell>
          <cell r="K76">
            <v>74.956999999999994</v>
          </cell>
          <cell r="L76">
            <v>109.84099999999999</v>
          </cell>
          <cell r="M76">
            <v>144.73400000000001</v>
          </cell>
          <cell r="N76">
            <v>115.068</v>
          </cell>
          <cell r="O76">
            <v>161.70699999999999</v>
          </cell>
          <cell r="P76">
            <v>171.24299999999999</v>
          </cell>
          <cell r="Q76">
            <v>175</v>
          </cell>
          <cell r="R76">
            <v>150</v>
          </cell>
          <cell r="S76">
            <v>150</v>
          </cell>
          <cell r="T76">
            <v>170</v>
          </cell>
          <cell r="U76">
            <v>-60.495304149845587</v>
          </cell>
          <cell r="V76">
            <v>46.538682177781943</v>
          </cell>
          <cell r="W76">
            <v>31.766826594805231</v>
          </cell>
          <cell r="X76">
            <v>-0.20496911575718224</v>
          </cell>
          <cell r="Y76">
            <v>0.40531685611985946</v>
          </cell>
          <cell r="Z76">
            <v>5.8970854693983554E-2</v>
          </cell>
          <cell r="AA76">
            <v>2.193958293185716E-2</v>
          </cell>
          <cell r="AB76">
            <v>-0.1428571428571429</v>
          </cell>
          <cell r="AF76" t="str">
            <v xml:space="preserve"> アジア</v>
          </cell>
          <cell r="AG76">
            <v>265.77699999999999</v>
          </cell>
          <cell r="AH76" t="str">
            <v xml:space="preserve"> アジア</v>
          </cell>
          <cell r="AI76">
            <v>265.77699999999999</v>
          </cell>
          <cell r="AJ76">
            <v>243.715</v>
          </cell>
          <cell r="AK76">
            <v>267.68599999999998</v>
          </cell>
          <cell r="AL76">
            <v>245.828</v>
          </cell>
          <cell r="AM76">
            <v>279.02100000000002</v>
          </cell>
          <cell r="AN76">
            <v>261.12900000000002</v>
          </cell>
          <cell r="AO76">
            <v>248.709</v>
          </cell>
          <cell r="AP76">
            <v>189.74199999999999</v>
          </cell>
          <cell r="AQ76">
            <v>74.956999999999994</v>
          </cell>
          <cell r="AR76">
            <v>109.84099999999999</v>
          </cell>
          <cell r="AS76">
            <v>144.73400000000001</v>
          </cell>
          <cell r="AT76">
            <v>115.068</v>
          </cell>
          <cell r="AU76">
            <v>161.70699999999999</v>
          </cell>
          <cell r="AV76">
            <v>171.24299999999999</v>
          </cell>
          <cell r="AW76">
            <v>175.71299999999999</v>
          </cell>
          <cell r="AX76">
            <v>170</v>
          </cell>
          <cell r="AY76">
            <v>170</v>
          </cell>
          <cell r="AZ76">
            <v>170</v>
          </cell>
          <cell r="BA76">
            <v>31.766826594805231</v>
          </cell>
          <cell r="BB76">
            <v>-60.495304149845587</v>
          </cell>
          <cell r="BC76">
            <v>46.538682177781943</v>
          </cell>
          <cell r="BD76">
            <v>31.766826594805231</v>
          </cell>
          <cell r="BE76">
            <v>-0.20496911575718224</v>
          </cell>
          <cell r="BF76">
            <v>0.40531685611985946</v>
          </cell>
        </row>
        <row r="77">
          <cell r="B77" t="str">
            <v xml:space="preserve">   Oceania</v>
          </cell>
          <cell r="C77">
            <v>131.83500000000001</v>
          </cell>
          <cell r="D77">
            <v>113.694</v>
          </cell>
          <cell r="E77">
            <v>129.46600000000001</v>
          </cell>
          <cell r="F77">
            <v>125.30500000000001</v>
          </cell>
          <cell r="G77">
            <v>135.821</v>
          </cell>
          <cell r="H77">
            <v>116.30500000000001</v>
          </cell>
          <cell r="I77">
            <v>108.08499999999999</v>
          </cell>
          <cell r="J77">
            <v>110.297</v>
          </cell>
          <cell r="K77">
            <v>109.133</v>
          </cell>
          <cell r="L77">
            <v>85.233999999999995</v>
          </cell>
          <cell r="M77">
            <v>63.037999999999997</v>
          </cell>
          <cell r="N77">
            <v>71.230999999999995</v>
          </cell>
          <cell r="O77">
            <v>84.742000000000004</v>
          </cell>
          <cell r="P77">
            <v>80.188999999999993</v>
          </cell>
          <cell r="Q77">
            <v>90</v>
          </cell>
          <cell r="R77">
            <v>80</v>
          </cell>
          <cell r="S77">
            <v>80</v>
          </cell>
          <cell r="T77">
            <v>85</v>
          </cell>
          <cell r="U77">
            <v>-1.0553324206460712</v>
          </cell>
          <cell r="V77">
            <v>-21.898967315110916</v>
          </cell>
          <cell r="W77">
            <v>-26.041251143909705</v>
          </cell>
          <cell r="X77">
            <v>0.12996922491195795</v>
          </cell>
          <cell r="Y77">
            <v>0.18967865114907845</v>
          </cell>
          <cell r="Z77">
            <v>-5.3727785513676962E-2</v>
          </cell>
          <cell r="AA77">
            <v>0.12234845178266363</v>
          </cell>
          <cell r="AB77">
            <v>-0.11111111111111116</v>
          </cell>
          <cell r="AF77" t="str">
            <v xml:space="preserve"> 豪州</v>
          </cell>
          <cell r="AG77">
            <v>131.83500000000001</v>
          </cell>
          <cell r="AH77" t="str">
            <v xml:space="preserve"> 豪州</v>
          </cell>
          <cell r="AI77">
            <v>131.83500000000001</v>
          </cell>
          <cell r="AJ77">
            <v>113.694</v>
          </cell>
          <cell r="AK77">
            <v>129.46600000000001</v>
          </cell>
          <cell r="AL77">
            <v>125.30500000000001</v>
          </cell>
          <cell r="AM77">
            <v>135.821</v>
          </cell>
          <cell r="AN77">
            <v>116.30500000000001</v>
          </cell>
          <cell r="AO77">
            <v>108.08499999999999</v>
          </cell>
          <cell r="AP77">
            <v>110.297</v>
          </cell>
          <cell r="AQ77">
            <v>109.133</v>
          </cell>
          <cell r="AR77">
            <v>85.233999999999995</v>
          </cell>
          <cell r="AS77">
            <v>63.037999999999997</v>
          </cell>
          <cell r="AT77">
            <v>71.230999999999995</v>
          </cell>
          <cell r="AU77">
            <v>84.742000000000004</v>
          </cell>
          <cell r="AV77">
            <v>80.188999999999993</v>
          </cell>
          <cell r="AW77">
            <v>89.978999999999999</v>
          </cell>
          <cell r="AX77">
            <v>85</v>
          </cell>
          <cell r="AY77">
            <v>85</v>
          </cell>
          <cell r="AZ77">
            <v>85</v>
          </cell>
          <cell r="BA77">
            <v>-26.041251143909705</v>
          </cell>
          <cell r="BB77">
            <v>-1.0553324206460712</v>
          </cell>
          <cell r="BC77">
            <v>-21.898967315110916</v>
          </cell>
          <cell r="BD77">
            <v>-26.041251143909705</v>
          </cell>
          <cell r="BE77">
            <v>0.12996922491195795</v>
          </cell>
          <cell r="BF77">
            <v>0.18967865114907845</v>
          </cell>
        </row>
        <row r="78">
          <cell r="B78" t="str">
            <v xml:space="preserve">   Mid East Asia</v>
          </cell>
          <cell r="C78">
            <v>128.762</v>
          </cell>
          <cell r="D78">
            <v>199.53100000000001</v>
          </cell>
          <cell r="E78">
            <v>231.62299999999999</v>
          </cell>
          <cell r="F78">
            <v>149.93299999999999</v>
          </cell>
          <cell r="G78">
            <v>106.58</v>
          </cell>
          <cell r="H78">
            <v>78.14</v>
          </cell>
          <cell r="I78">
            <v>110.227</v>
          </cell>
          <cell r="J78">
            <v>137.19399999999999</v>
          </cell>
          <cell r="K78">
            <v>171.256</v>
          </cell>
          <cell r="L78">
            <v>109.03</v>
          </cell>
          <cell r="M78">
            <v>114.619</v>
          </cell>
          <cell r="N78">
            <v>177.83500000000001</v>
          </cell>
          <cell r="O78">
            <v>170.63300000000001</v>
          </cell>
          <cell r="P78">
            <v>151.07300000000001</v>
          </cell>
          <cell r="Q78">
            <v>155</v>
          </cell>
          <cell r="R78">
            <v>155</v>
          </cell>
          <cell r="S78">
            <v>154.99999999999909</v>
          </cell>
          <cell r="T78">
            <v>220</v>
          </cell>
          <cell r="U78">
            <v>24.827616368062742</v>
          </cell>
          <cell r="V78">
            <v>-36.3350773111599</v>
          </cell>
          <cell r="W78">
            <v>5.1261120792442494</v>
          </cell>
          <cell r="X78">
            <v>0.55153159598321411</v>
          </cell>
          <cell r="Y78">
            <v>-4.0498214637163632E-2</v>
          </cell>
          <cell r="Z78">
            <v>-0.11463198795074814</v>
          </cell>
          <cell r="AA78">
            <v>2.5994055853792553E-2</v>
          </cell>
          <cell r="AB78">
            <v>0</v>
          </cell>
          <cell r="AF78" t="str">
            <v xml:space="preserve"> 中近東</v>
          </cell>
          <cell r="AG78">
            <v>128.762</v>
          </cell>
          <cell r="AH78" t="str">
            <v xml:space="preserve"> 中近東</v>
          </cell>
          <cell r="AI78">
            <v>128.762</v>
          </cell>
          <cell r="AJ78">
            <v>199.53100000000001</v>
          </cell>
          <cell r="AK78">
            <v>231.62299999999999</v>
          </cell>
          <cell r="AL78">
            <v>149.93299999999999</v>
          </cell>
          <cell r="AM78">
            <v>106.58</v>
          </cell>
          <cell r="AN78">
            <v>78.14</v>
          </cell>
          <cell r="AO78">
            <v>110.227</v>
          </cell>
          <cell r="AP78">
            <v>137.19399999999999</v>
          </cell>
          <cell r="AQ78">
            <v>171.256</v>
          </cell>
          <cell r="AR78">
            <v>109.03</v>
          </cell>
          <cell r="AS78">
            <v>114.619</v>
          </cell>
          <cell r="AT78">
            <v>177.83500000000001</v>
          </cell>
          <cell r="AU78">
            <v>170.63300000000001</v>
          </cell>
          <cell r="AV78">
            <v>151.07300000000001</v>
          </cell>
          <cell r="AW78">
            <v>143.285</v>
          </cell>
          <cell r="AX78">
            <v>180</v>
          </cell>
          <cell r="AY78">
            <v>200</v>
          </cell>
          <cell r="AZ78">
            <v>220</v>
          </cell>
          <cell r="BA78">
            <v>5.1261120792442494</v>
          </cell>
          <cell r="BB78">
            <v>24.827616368062742</v>
          </cell>
          <cell r="BC78">
            <v>-36.3350773111599</v>
          </cell>
          <cell r="BD78">
            <v>5.1261120792442494</v>
          </cell>
          <cell r="BE78">
            <v>0.55153159598321411</v>
          </cell>
          <cell r="BF78">
            <v>-4.0498214637163632E-2</v>
          </cell>
        </row>
        <row r="79">
          <cell r="B79" t="str">
            <v xml:space="preserve">   Others</v>
          </cell>
          <cell r="C79">
            <v>140.048</v>
          </cell>
          <cell r="D79">
            <v>199.60400000000001</v>
          </cell>
          <cell r="E79">
            <v>219.85599999999999</v>
          </cell>
          <cell r="F79">
            <v>209.12899999999999</v>
          </cell>
          <cell r="G79">
            <v>219.541</v>
          </cell>
          <cell r="H79">
            <v>210.06399999999999</v>
          </cell>
          <cell r="I79">
            <v>218.92099999999999</v>
          </cell>
          <cell r="J79">
            <v>303.88099999999997</v>
          </cell>
          <cell r="K79">
            <v>237.31700000000001</v>
          </cell>
          <cell r="L79">
            <v>163.48699999999999</v>
          </cell>
          <cell r="M79">
            <v>158.047</v>
          </cell>
          <cell r="N79">
            <v>146.12200000000001</v>
          </cell>
          <cell r="O79">
            <v>163.20099999999999</v>
          </cell>
          <cell r="P79">
            <v>151.03100000000001</v>
          </cell>
          <cell r="Q79">
            <v>170</v>
          </cell>
          <cell r="R79">
            <v>170</v>
          </cell>
          <cell r="S79">
            <v>160</v>
          </cell>
          <cell r="T79">
            <v>260</v>
          </cell>
          <cell r="U79">
            <v>-21.904627140229227</v>
          </cell>
          <cell r="V79">
            <v>-31.110287084363954</v>
          </cell>
          <cell r="W79">
            <v>-3.3274816957923226</v>
          </cell>
          <cell r="X79">
            <v>-7.5452238890962753E-2</v>
          </cell>
          <cell r="Y79">
            <v>0.11688178371497782</v>
          </cell>
          <cell r="Z79">
            <v>-7.4570621503544654E-2</v>
          </cell>
          <cell r="AA79">
            <v>0.12559673179678343</v>
          </cell>
          <cell r="AB79">
            <v>0</v>
          </cell>
          <cell r="AF79" t="str">
            <v xml:space="preserve"> その他</v>
          </cell>
          <cell r="AG79">
            <v>140.048</v>
          </cell>
          <cell r="AH79" t="str">
            <v xml:space="preserve"> その他</v>
          </cell>
          <cell r="AI79">
            <v>140.048</v>
          </cell>
          <cell r="AJ79">
            <v>199.60400000000001</v>
          </cell>
          <cell r="AK79">
            <v>219.85599999999999</v>
          </cell>
          <cell r="AL79">
            <v>209.12899999999999</v>
          </cell>
          <cell r="AM79">
            <v>219.541</v>
          </cell>
          <cell r="AN79">
            <v>210.06399999999999</v>
          </cell>
          <cell r="AO79">
            <v>218.92099999999999</v>
          </cell>
          <cell r="AP79">
            <v>303.88099999999997</v>
          </cell>
          <cell r="AQ79">
            <v>237.31700000000001</v>
          </cell>
          <cell r="AR79">
            <v>163.48699999999999</v>
          </cell>
          <cell r="AS79">
            <v>158.047</v>
          </cell>
          <cell r="AT79">
            <v>146.12200000000001</v>
          </cell>
          <cell r="AU79">
            <v>163.20099999999999</v>
          </cell>
          <cell r="AV79">
            <v>151.03100000000001</v>
          </cell>
          <cell r="AW79">
            <v>197.446</v>
          </cell>
          <cell r="AX79">
            <v>230</v>
          </cell>
          <cell r="AY79">
            <v>250</v>
          </cell>
          <cell r="AZ79">
            <v>260</v>
          </cell>
          <cell r="BA79">
            <v>-3.3274816957923226</v>
          </cell>
          <cell r="BB79">
            <v>-21.904627140229227</v>
          </cell>
          <cell r="BC79">
            <v>-31.110287084363954</v>
          </cell>
          <cell r="BD79">
            <v>-3.3274816957923226</v>
          </cell>
          <cell r="BE79">
            <v>-7.5452238890962753E-2</v>
          </cell>
          <cell r="BF79">
            <v>0.11688178371497782</v>
          </cell>
        </row>
        <row r="80">
          <cell r="B80" t="str">
            <v>Truck/bus exports</v>
          </cell>
          <cell r="C80">
            <v>1295.4349999999999</v>
          </cell>
          <cell r="D80">
            <v>1306.44</v>
          </cell>
          <cell r="E80">
            <v>1244.8039999999999</v>
          </cell>
          <cell r="F80">
            <v>1054.3419999999999</v>
          </cell>
          <cell r="G80">
            <v>1081.97</v>
          </cell>
          <cell r="H80">
            <v>863.2600000000001</v>
          </cell>
          <cell r="I80">
            <v>880.29700000000003</v>
          </cell>
          <cell r="J80">
            <v>952.61199999999997</v>
          </cell>
          <cell r="K80">
            <v>815.77800000000002</v>
          </cell>
          <cell r="L80">
            <v>634.87</v>
          </cell>
          <cell r="M80">
            <v>634.30800000000011</v>
          </cell>
          <cell r="N80">
            <v>607.05899999999997</v>
          </cell>
          <cell r="O80">
            <v>696.38599999999997</v>
          </cell>
          <cell r="P80">
            <v>687.32799999999997</v>
          </cell>
          <cell r="Q80">
            <v>745</v>
          </cell>
          <cell r="R80">
            <v>710</v>
          </cell>
          <cell r="S80">
            <v>699.99999999999909</v>
          </cell>
          <cell r="T80">
            <v>865</v>
          </cell>
          <cell r="U80">
            <v>-14.364085272912785</v>
          </cell>
          <cell r="V80">
            <v>-22.17613125139437</v>
          </cell>
          <cell r="W80">
            <v>-8.8522059634243977E-2</v>
          </cell>
          <cell r="X80">
            <v>-4.2958625778013459E-2</v>
          </cell>
          <cell r="Y80">
            <v>0.14714714714714705</v>
          </cell>
          <cell r="Z80">
            <v>-1.3007154078341632E-2</v>
          </cell>
          <cell r="AA80">
            <v>8.3907537594860138E-2</v>
          </cell>
          <cell r="AB80">
            <v>-4.6979865771812124E-2</v>
          </cell>
          <cell r="AF80" t="str">
            <v>トラック/バス輸出台数</v>
          </cell>
          <cell r="AG80">
            <v>1295.4349999999999</v>
          </cell>
          <cell r="AH80" t="str">
            <v>トラック/バス輸出台数</v>
          </cell>
          <cell r="AI80">
            <v>1295.4349999999999</v>
          </cell>
          <cell r="AJ80">
            <v>1306.44</v>
          </cell>
          <cell r="AK80">
            <v>1244.8039999999999</v>
          </cell>
          <cell r="AL80">
            <v>1054.3419999999999</v>
          </cell>
          <cell r="AM80">
            <v>1081.97</v>
          </cell>
          <cell r="AN80">
            <v>863.2600000000001</v>
          </cell>
          <cell r="AO80">
            <v>880.29700000000003</v>
          </cell>
          <cell r="AP80">
            <v>952.61199999999997</v>
          </cell>
          <cell r="AQ80">
            <v>815.77800000000002</v>
          </cell>
          <cell r="AR80">
            <v>634.87</v>
          </cell>
          <cell r="AS80">
            <v>634.30800000000011</v>
          </cell>
          <cell r="AT80">
            <v>607.05899999999997</v>
          </cell>
          <cell r="AU80">
            <v>696.38599999999997</v>
          </cell>
          <cell r="AV80">
            <v>687.32799999999997</v>
          </cell>
          <cell r="AW80">
            <v>746.98400000000004</v>
          </cell>
          <cell r="AX80">
            <v>790</v>
          </cell>
          <cell r="AY80">
            <v>835</v>
          </cell>
          <cell r="AZ80">
            <v>865</v>
          </cell>
          <cell r="BA80">
            <v>-8.8522059634243977E-2</v>
          </cell>
          <cell r="BB80">
            <v>-14.364085272912785</v>
          </cell>
          <cell r="BC80">
            <v>-22.17613125139437</v>
          </cell>
          <cell r="BD80">
            <v>-8.8522059634243977E-2</v>
          </cell>
          <cell r="BE80">
            <v>-4.2958625778013459E-2</v>
          </cell>
          <cell r="BF80">
            <v>0.14714714714714705</v>
          </cell>
        </row>
        <row r="81">
          <cell r="B81" t="str">
            <v>Total exports ('000)</v>
          </cell>
          <cell r="C81">
            <v>5822.7570000000005</v>
          </cell>
          <cell r="D81">
            <v>5829.4930000000004</v>
          </cell>
          <cell r="E81">
            <v>5657.6190000000006</v>
          </cell>
          <cell r="F81">
            <v>4622.1150000000007</v>
          </cell>
          <cell r="G81">
            <v>4350.6970000000001</v>
          </cell>
          <cell r="H81">
            <v>3624.6260000000002</v>
          </cell>
          <cell r="I81">
            <v>3847.8650000000002</v>
          </cell>
          <cell r="J81">
            <v>4671.7759999999998</v>
          </cell>
          <cell r="K81">
            <v>4519.9089999999997</v>
          </cell>
          <cell r="L81">
            <v>4344.7049999999999</v>
          </cell>
          <cell r="M81">
            <v>4376.8520000000008</v>
          </cell>
          <cell r="N81">
            <v>4248.1760000000004</v>
          </cell>
          <cell r="O81">
            <v>4771.3950000000004</v>
          </cell>
          <cell r="P81">
            <v>4774.4609999999993</v>
          </cell>
          <cell r="Q81">
            <v>5005.2735000000002</v>
          </cell>
          <cell r="R81">
            <v>5073.7</v>
          </cell>
          <cell r="S81">
            <v>5103.2999999999993</v>
          </cell>
          <cell r="T81">
            <v>5572.2</v>
          </cell>
          <cell r="U81">
            <v>-3.2507337680573789</v>
          </cell>
          <cell r="V81">
            <v>-3.8762727302695588</v>
          </cell>
          <cell r="W81">
            <v>0.73991214593398524</v>
          </cell>
          <cell r="X81">
            <v>-2.9399212036413491E-2</v>
          </cell>
          <cell r="Y81">
            <v>0.12316321169367739</v>
          </cell>
          <cell r="Z81">
            <v>6.4257937144152066E-4</v>
          </cell>
          <cell r="AA81">
            <v>4.8343153289973628E-2</v>
          </cell>
          <cell r="AB81">
            <v>1.3670881321470096E-2</v>
          </cell>
          <cell r="AF81" t="str">
            <v>輸出台数合計</v>
          </cell>
          <cell r="AG81">
            <v>5822.7570000000005</v>
          </cell>
          <cell r="AH81" t="str">
            <v>輸出台数合計</v>
          </cell>
          <cell r="AI81">
            <v>5822.7570000000005</v>
          </cell>
          <cell r="AJ81">
            <v>5829.4930000000004</v>
          </cell>
          <cell r="AK81">
            <v>5657.6190000000006</v>
          </cell>
          <cell r="AL81">
            <v>4622.1150000000007</v>
          </cell>
          <cell r="AM81">
            <v>4350.6970000000001</v>
          </cell>
          <cell r="AN81">
            <v>3624.6260000000002</v>
          </cell>
          <cell r="AO81">
            <v>3847.8650000000002</v>
          </cell>
          <cell r="AP81">
            <v>4671.7759999999998</v>
          </cell>
          <cell r="AQ81">
            <v>4519.9089999999997</v>
          </cell>
          <cell r="AR81">
            <v>4344.7049999999999</v>
          </cell>
          <cell r="AS81">
            <v>4376.8520000000008</v>
          </cell>
          <cell r="AT81">
            <v>4248.1760000000004</v>
          </cell>
          <cell r="AU81">
            <v>4771.3950000000004</v>
          </cell>
          <cell r="AV81">
            <v>4774.4609999999993</v>
          </cell>
          <cell r="AW81">
            <v>4986.9129999999996</v>
          </cell>
          <cell r="AX81">
            <v>5173.4910000000009</v>
          </cell>
          <cell r="AY81">
            <v>5420.9</v>
          </cell>
          <cell r="AZ81">
            <v>5572.2</v>
          </cell>
          <cell r="BA81">
            <v>0.73991214593398524</v>
          </cell>
          <cell r="BB81">
            <v>-3.2507337680573789</v>
          </cell>
          <cell r="BC81">
            <v>-3.8762727302695588</v>
          </cell>
          <cell r="BD81">
            <v>0.73991214593398524</v>
          </cell>
          <cell r="BE81">
            <v>-2.9399212036413491E-2</v>
          </cell>
          <cell r="BF81">
            <v>0.12316321169367739</v>
          </cell>
        </row>
        <row r="83">
          <cell r="B83" t="str">
            <v>Japan make total sales</v>
          </cell>
          <cell r="C83">
            <v>13408.863000000001</v>
          </cell>
          <cell r="D83">
            <v>13066.021000000001</v>
          </cell>
          <cell r="E83">
            <v>12347.125</v>
          </cell>
          <cell r="F83">
            <v>10793.630000000001</v>
          </cell>
          <cell r="G83">
            <v>10714.859</v>
          </cell>
          <cell r="H83">
            <v>10117.727000000001</v>
          </cell>
          <cell r="I83">
            <v>10697.942000000001</v>
          </cell>
          <cell r="J83">
            <v>10626.697</v>
          </cell>
          <cell r="K83">
            <v>10111.154</v>
          </cell>
          <cell r="L83">
            <v>9957.5779999999995</v>
          </cell>
          <cell r="M83">
            <v>10074.549000000001</v>
          </cell>
          <cell r="N83">
            <v>9792.7510000000002</v>
          </cell>
          <cell r="O83">
            <v>10352.471000000001</v>
          </cell>
          <cell r="P83">
            <v>10380.772999999999</v>
          </cell>
          <cell r="Q83">
            <v>10617.595499999999</v>
          </cell>
          <cell r="R83">
            <v>10744.200260000001</v>
          </cell>
          <cell r="S83">
            <v>10826.34</v>
          </cell>
          <cell r="T83">
            <v>11352.339433249999</v>
          </cell>
          <cell r="U83">
            <v>-4.8513945584408695</v>
          </cell>
          <cell r="V83">
            <v>-1.518877073774183</v>
          </cell>
          <cell r="W83">
            <v>1.17469328384876</v>
          </cell>
          <cell r="X83">
            <v>-2.7971276927632238E-2</v>
          </cell>
          <cell r="Y83">
            <v>5.7156564074793748E-2</v>
          </cell>
          <cell r="Z83">
            <v>2.7338400658158957E-3</v>
          </cell>
          <cell r="AA83">
            <v>2.2813570819822493E-2</v>
          </cell>
          <cell r="AB83">
            <v>1.1924051919288248E-2</v>
          </cell>
          <cell r="AF83" t="str">
            <v>国内製自動車総販売台数</v>
          </cell>
          <cell r="AG83">
            <v>13408.863000000001</v>
          </cell>
          <cell r="AH83" t="str">
            <v>国内製自動車総販売台数</v>
          </cell>
          <cell r="AI83">
            <v>13408.863000000001</v>
          </cell>
          <cell r="AJ83">
            <v>13066.021000000001</v>
          </cell>
          <cell r="AK83">
            <v>12347.125</v>
          </cell>
          <cell r="AL83">
            <v>10793.630000000001</v>
          </cell>
          <cell r="AM83">
            <v>10714.859</v>
          </cell>
          <cell r="AN83">
            <v>10117.727000000001</v>
          </cell>
          <cell r="AO83">
            <v>10697.942000000001</v>
          </cell>
          <cell r="AP83">
            <v>10626.697</v>
          </cell>
          <cell r="AQ83">
            <v>10111.154</v>
          </cell>
          <cell r="AR83">
            <v>9957.5779999999995</v>
          </cell>
          <cell r="AS83">
            <v>10074.549000000001</v>
          </cell>
          <cell r="AT83">
            <v>9792.7510000000002</v>
          </cell>
          <cell r="AU83">
            <v>10352.471000000001</v>
          </cell>
          <cell r="AV83">
            <v>10380.772999999999</v>
          </cell>
          <cell r="AW83">
            <v>10542.581999999999</v>
          </cell>
          <cell r="AX83">
            <v>10854.833300000002</v>
          </cell>
          <cell r="AY83">
            <v>11164.120595</v>
          </cell>
          <cell r="AZ83">
            <v>11352.339433249999</v>
          </cell>
          <cell r="BA83">
            <v>1.17469328384876</v>
          </cell>
          <cell r="BB83">
            <v>-4.8513945584408695</v>
          </cell>
          <cell r="BC83">
            <v>-1.518877073774183</v>
          </cell>
          <cell r="BD83">
            <v>1.17469328384876</v>
          </cell>
          <cell r="BE83">
            <v>-2.7971276927632238E-2</v>
          </cell>
          <cell r="BF83">
            <v>5.7156564074793748E-2</v>
          </cell>
        </row>
        <row r="84">
          <cell r="B84" t="str">
            <v xml:space="preserve">   Change in inventory</v>
          </cell>
          <cell r="C84">
            <v>182.84399999999999</v>
          </cell>
          <cell r="D84">
            <v>79.721000000000004</v>
          </cell>
          <cell r="E84">
            <v>-12.170999999999992</v>
          </cell>
          <cell r="F84">
            <v>56.197000000000031</v>
          </cell>
          <cell r="G84">
            <v>-96.573999999999998</v>
          </cell>
          <cell r="H84">
            <v>-32.856000000000122</v>
          </cell>
          <cell r="I84">
            <v>-86.334999999999582</v>
          </cell>
          <cell r="J84">
            <v>149.29399999999964</v>
          </cell>
          <cell r="K84">
            <v>-143.14899999999898</v>
          </cell>
          <cell r="L84">
            <v>-25.676000000000045</v>
          </cell>
          <cell r="M84">
            <v>-26.656000000000176</v>
          </cell>
          <cell r="N84">
            <v>13.734000000000719</v>
          </cell>
          <cell r="O84">
            <v>-30.129999999998745</v>
          </cell>
          <cell r="P84">
            <v>-24.441000000000258</v>
          </cell>
          <cell r="Q84">
            <v>14.895500000000084</v>
          </cell>
          <cell r="R84">
            <v>21.547999999999774</v>
          </cell>
          <cell r="S84">
            <v>17.548000000000684</v>
          </cell>
          <cell r="T84">
            <v>3.5480000000013661</v>
          </cell>
          <cell r="AF84" t="str">
            <v xml:space="preserve"> 在庫変動</v>
          </cell>
          <cell r="AG84">
            <v>182.84399999999999</v>
          </cell>
          <cell r="AH84" t="str">
            <v xml:space="preserve"> 在庫変動</v>
          </cell>
          <cell r="AI84">
            <v>182.84399999999999</v>
          </cell>
          <cell r="AJ84">
            <v>79.721000000000004</v>
          </cell>
          <cell r="AK84">
            <v>-12.170999999999992</v>
          </cell>
          <cell r="AL84">
            <v>56.197000000000031</v>
          </cell>
          <cell r="AM84">
            <v>-96.573999999999998</v>
          </cell>
          <cell r="AN84">
            <v>-32.856000000000122</v>
          </cell>
          <cell r="AO84">
            <v>-86.334999999999582</v>
          </cell>
          <cell r="AP84">
            <v>149.29399999999964</v>
          </cell>
          <cell r="AQ84">
            <v>-143.14899999999898</v>
          </cell>
          <cell r="AR84">
            <v>-25.676000000000045</v>
          </cell>
          <cell r="AS84">
            <v>-26.656000000000176</v>
          </cell>
          <cell r="AT84">
            <v>13.734000000000719</v>
          </cell>
          <cell r="AU84">
            <v>-30.129999999998745</v>
          </cell>
          <cell r="AV84">
            <v>-24.441000000000258</v>
          </cell>
          <cell r="AW84">
            <v>70.793000000000347</v>
          </cell>
          <cell r="AX84">
            <v>73.477999999998701</v>
          </cell>
          <cell r="AY84">
            <v>5.5480000000002292</v>
          </cell>
          <cell r="AZ84">
            <v>3.5480000000013661</v>
          </cell>
        </row>
        <row r="85">
          <cell r="B85" t="str">
            <v>Auto production in Japan ('000)</v>
          </cell>
          <cell r="C85">
            <v>13591.707</v>
          </cell>
          <cell r="D85">
            <v>13145.742</v>
          </cell>
          <cell r="E85">
            <v>12334.954</v>
          </cell>
          <cell r="F85">
            <v>10849.827000000001</v>
          </cell>
          <cell r="G85">
            <v>10618.285</v>
          </cell>
          <cell r="H85">
            <v>10084.871000000001</v>
          </cell>
          <cell r="I85">
            <v>10611.607000000002</v>
          </cell>
          <cell r="J85">
            <v>10775.991</v>
          </cell>
          <cell r="K85">
            <v>9968.005000000001</v>
          </cell>
          <cell r="L85">
            <v>9931.902</v>
          </cell>
          <cell r="M85">
            <v>10047.893</v>
          </cell>
          <cell r="N85">
            <v>9806.4850000000006</v>
          </cell>
          <cell r="O85">
            <v>10322.341000000002</v>
          </cell>
          <cell r="P85">
            <v>10356.331999999999</v>
          </cell>
          <cell r="Q85">
            <v>10632.491</v>
          </cell>
          <cell r="R85">
            <v>10765.74826</v>
          </cell>
          <cell r="S85">
            <v>10843.888000000001</v>
          </cell>
          <cell r="T85">
            <v>11355.88743325</v>
          </cell>
          <cell r="U85">
            <v>-7.4980203676858981</v>
          </cell>
          <cell r="V85">
            <v>-0.36218882313964196</v>
          </cell>
          <cell r="W85">
            <v>1.167862912864015</v>
          </cell>
          <cell r="X85">
            <v>-2.4025733554288387E-2</v>
          </cell>
          <cell r="Y85">
            <v>5.2603557747755936E-2</v>
          </cell>
          <cell r="Z85">
            <v>3.2929545729980525E-3</v>
          </cell>
          <cell r="AA85">
            <v>2.6665715235857812E-2</v>
          </cell>
          <cell r="AB85">
            <v>1.2533023540767685E-2</v>
          </cell>
          <cell r="AF85" t="str">
            <v>国内自動車生産台数</v>
          </cell>
          <cell r="AG85">
            <v>13591.707</v>
          </cell>
          <cell r="AH85" t="str">
            <v>国内自動車生産台数</v>
          </cell>
          <cell r="AI85">
            <v>13591.707</v>
          </cell>
          <cell r="AJ85">
            <v>13145.742</v>
          </cell>
          <cell r="AK85">
            <v>12334.954</v>
          </cell>
          <cell r="AL85">
            <v>10849.827000000001</v>
          </cell>
          <cell r="AM85">
            <v>10618.285</v>
          </cell>
          <cell r="AN85">
            <v>10084.871000000001</v>
          </cell>
          <cell r="AO85">
            <v>10611.607000000002</v>
          </cell>
          <cell r="AP85">
            <v>10775.991</v>
          </cell>
          <cell r="AQ85">
            <v>9968.005000000001</v>
          </cell>
          <cell r="AR85">
            <v>9931.902</v>
          </cell>
          <cell r="AS85">
            <v>10047.893</v>
          </cell>
          <cell r="AT85">
            <v>9806.4850000000006</v>
          </cell>
          <cell r="AU85">
            <v>10322.341000000002</v>
          </cell>
          <cell r="AV85">
            <v>10356.331999999999</v>
          </cell>
          <cell r="AW85">
            <v>10613.374999999998</v>
          </cell>
          <cell r="AX85">
            <v>10928.311300000001</v>
          </cell>
          <cell r="AY85">
            <v>11169.668595000001</v>
          </cell>
          <cell r="AZ85">
            <v>11355.88743325</v>
          </cell>
          <cell r="BA85">
            <v>1.167862912864015</v>
          </cell>
          <cell r="BB85">
            <v>-7.4980203676858981</v>
          </cell>
          <cell r="BC85">
            <v>-0.36218882313964196</v>
          </cell>
          <cell r="BD85">
            <v>1.167862912864015</v>
          </cell>
          <cell r="BE85">
            <v>-2.4025733554288387E-2</v>
          </cell>
          <cell r="BF85">
            <v>5.2603557747755936E-2</v>
          </cell>
        </row>
        <row r="86">
          <cell r="C86" t="str">
            <v>=====</v>
          </cell>
          <cell r="AG86" t="str">
            <v>=====</v>
          </cell>
          <cell r="AH86" t="str">
            <v>=====</v>
          </cell>
          <cell r="AI86" t="str">
            <v>=====</v>
          </cell>
          <cell r="AJ86" t="str">
            <v>=====</v>
          </cell>
          <cell r="AK86" t="str">
            <v>=====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Metrics"/>
      <sheetName val="IS"/>
      <sheetName val="BS"/>
      <sheetName val="CF"/>
      <sheetName val="DCF"/>
      <sheetName val="ReOI"/>
      <sheetName val="D&amp;A Table"/>
      <sheetName val="Analysis"/>
      <sheetName val="Re-Stmts"/>
      <sheetName val="IS%"/>
      <sheetName val="BS%"/>
      <sheetName val="Tre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uation"/>
      <sheetName val="Front Page"/>
      <sheetName val="Chart"/>
      <sheetName val="JPM"/>
      <sheetName val="Macro1"/>
      <sheetName val="Model Introduction"/>
      <sheetName val="Takeda (4502)"/>
      <sheetName val="Product Sales"/>
      <sheetName val="TAP"/>
      <sheetName val="TAP-quarter"/>
      <sheetName val="Data"/>
      <sheetName val="Consolidated"/>
      <sheetName val="CUS Im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Monthly Output"/>
      <sheetName val="Monthly Segment Output"/>
      <sheetName val="Chart"/>
      <sheetName val="Segment Share Output"/>
      <sheetName val="HD Trucks"/>
      <sheetName val="Temp"/>
      <sheetName val="10-2000 Output"/>
      <sheetName val="11-2000 Output"/>
      <sheetName val="Data Test"/>
    </sheetNames>
    <sheetDataSet>
      <sheetData sheetId="0" refreshError="1"/>
      <sheetData sheetId="1" refreshError="1">
        <row r="4">
          <cell r="D4" t="str">
            <v>Dec '00</v>
          </cell>
          <cell r="E4" t="str">
            <v>Seg.</v>
          </cell>
          <cell r="F4" t="str">
            <v>Dec '99</v>
          </cell>
          <cell r="G4" t="str">
            <v>Seg.</v>
          </cell>
          <cell r="J4" t="str">
            <v>CY00 YTD</v>
          </cell>
          <cell r="K4" t="str">
            <v>Seg.</v>
          </cell>
          <cell r="L4" t="str">
            <v>CY99 YTD</v>
          </cell>
          <cell r="M4" t="str">
            <v>Seg.</v>
          </cell>
          <cell r="R4" t="str">
            <v>2000年12月</v>
          </cell>
          <cell r="S4" t="str">
            <v>セグメント</v>
          </cell>
          <cell r="T4" t="str">
            <v>1999年12月</v>
          </cell>
          <cell r="U4" t="str">
            <v>セグメント</v>
          </cell>
          <cell r="X4" t="str">
            <v>2000暦年</v>
          </cell>
          <cell r="Y4" t="str">
            <v>セグメント</v>
          </cell>
          <cell r="Z4" t="str">
            <v>1999暦年</v>
          </cell>
          <cell r="AA4" t="str">
            <v>セグメント</v>
          </cell>
        </row>
        <row r="5">
          <cell r="D5" t="str">
            <v>Sales</v>
          </cell>
          <cell r="E5" t="str">
            <v>%</v>
          </cell>
          <cell r="F5" t="str">
            <v>Sales</v>
          </cell>
          <cell r="G5" t="str">
            <v>%</v>
          </cell>
          <cell r="H5" t="str">
            <v>YoY %</v>
          </cell>
          <cell r="J5" t="str">
            <v>Sales</v>
          </cell>
          <cell r="K5" t="str">
            <v>%</v>
          </cell>
          <cell r="L5" t="str">
            <v>Sales</v>
          </cell>
          <cell r="M5" t="str">
            <v>%</v>
          </cell>
          <cell r="N5" t="str">
            <v>YoY %</v>
          </cell>
          <cell r="R5" t="str">
            <v>台数</v>
          </cell>
          <cell r="S5" t="str">
            <v>シェア</v>
          </cell>
          <cell r="T5" t="str">
            <v>台数</v>
          </cell>
          <cell r="U5" t="str">
            <v>シェア</v>
          </cell>
          <cell r="V5" t="str">
            <v>前年比</v>
          </cell>
          <cell r="X5" t="str">
            <v>累計台数</v>
          </cell>
          <cell r="Y5" t="str">
            <v>シェア</v>
          </cell>
          <cell r="Z5" t="str">
            <v>累計台数</v>
          </cell>
          <cell r="AA5" t="str">
            <v>シェア</v>
          </cell>
          <cell r="AB5" t="str">
            <v>前年比</v>
          </cell>
        </row>
        <row r="8">
          <cell r="B8" t="str">
            <v>Large Passenger Cars</v>
          </cell>
          <cell r="D8">
            <v>63241</v>
          </cell>
          <cell r="E8">
            <v>1</v>
          </cell>
          <cell r="F8">
            <v>65107</v>
          </cell>
          <cell r="G8">
            <v>1</v>
          </cell>
          <cell r="H8">
            <v>-2.866051269448755E-2</v>
          </cell>
          <cell r="J8">
            <v>770216</v>
          </cell>
          <cell r="K8">
            <v>1</v>
          </cell>
          <cell r="L8">
            <v>703166</v>
          </cell>
          <cell r="M8">
            <v>1</v>
          </cell>
          <cell r="N8">
            <v>9.535443977666723E-2</v>
          </cell>
          <cell r="P8" t="str">
            <v>普通乗用車合計</v>
          </cell>
          <cell r="R8">
            <v>63241</v>
          </cell>
          <cell r="S8">
            <v>1</v>
          </cell>
          <cell r="T8">
            <v>65107</v>
          </cell>
          <cell r="U8">
            <v>1</v>
          </cell>
          <cell r="V8">
            <v>-2.866051269448755E-2</v>
          </cell>
          <cell r="X8">
            <v>770216</v>
          </cell>
          <cell r="Y8">
            <v>1</v>
          </cell>
          <cell r="Z8">
            <v>703166</v>
          </cell>
          <cell r="AA8">
            <v>1</v>
          </cell>
          <cell r="AB8">
            <v>9.535443977666723E-2</v>
          </cell>
        </row>
        <row r="10">
          <cell r="D10">
            <v>17978</v>
          </cell>
          <cell r="E10">
            <v>0.28427760471845792</v>
          </cell>
          <cell r="F10">
            <v>13936</v>
          </cell>
          <cell r="G10">
            <v>0.21404764464650503</v>
          </cell>
          <cell r="J10">
            <v>196284</v>
          </cell>
          <cell r="K10">
            <v>0.2548427973451603</v>
          </cell>
          <cell r="L10">
            <v>192344</v>
          </cell>
          <cell r="M10">
            <v>0.27353996069206982</v>
          </cell>
        </row>
        <row r="11">
          <cell r="B11" t="str">
            <v xml:space="preserve">   Toyota Total</v>
          </cell>
          <cell r="D11">
            <v>17978</v>
          </cell>
          <cell r="E11">
            <v>0.28427760471845798</v>
          </cell>
          <cell r="F11">
            <v>13936</v>
          </cell>
          <cell r="G11">
            <v>0.214047644646505</v>
          </cell>
          <cell r="H11">
            <v>0.29004018369690021</v>
          </cell>
          <cell r="J11">
            <v>196284</v>
          </cell>
          <cell r="K11">
            <v>0.2548427973451603</v>
          </cell>
          <cell r="L11">
            <v>187246</v>
          </cell>
          <cell r="M11">
            <v>0.26628989456259261</v>
          </cell>
          <cell r="N11">
            <v>4.826805379020116E-2</v>
          </cell>
          <cell r="P11" t="str">
            <v xml:space="preserve">   Toyota Total</v>
          </cell>
          <cell r="Q11" t="str">
            <v>トヨタ自動車合計</v>
          </cell>
          <cell r="R11">
            <v>17978</v>
          </cell>
          <cell r="S11">
            <v>0.28427760471845798</v>
          </cell>
          <cell r="T11">
            <v>13936</v>
          </cell>
          <cell r="U11">
            <v>0.214047644646505</v>
          </cell>
          <cell r="V11">
            <v>0.29004018369690021</v>
          </cell>
          <cell r="X11">
            <v>196284</v>
          </cell>
          <cell r="Y11">
            <v>0.2548427973451603</v>
          </cell>
          <cell r="Z11">
            <v>187246</v>
          </cell>
          <cell r="AA11">
            <v>0.26628989456259261</v>
          </cell>
          <cell r="AB11">
            <v>4.826805379020116E-2</v>
          </cell>
        </row>
        <row r="12">
          <cell r="C12" t="str">
            <v>Century</v>
          </cell>
          <cell r="D12">
            <v>63</v>
          </cell>
          <cell r="E12">
            <v>9.9618918106924312E-4</v>
          </cell>
          <cell r="F12">
            <v>45</v>
          </cell>
          <cell r="G12">
            <v>6.9116992028506923E-4</v>
          </cell>
          <cell r="H12">
            <v>0.39999999999999991</v>
          </cell>
          <cell r="J12">
            <v>750</v>
          </cell>
          <cell r="K12">
            <v>9.7375281739148494E-4</v>
          </cell>
          <cell r="L12">
            <v>650</v>
          </cell>
          <cell r="M12">
            <v>9.2439054220482789E-4</v>
          </cell>
          <cell r="N12">
            <v>0.15384615384615374</v>
          </cell>
          <cell r="Q12" t="str">
            <v xml:space="preserve"> センチュリー</v>
          </cell>
          <cell r="R12">
            <v>63</v>
          </cell>
          <cell r="S12">
            <v>9.9618918106924312E-4</v>
          </cell>
          <cell r="T12">
            <v>45</v>
          </cell>
          <cell r="U12">
            <v>6.9116992028506923E-4</v>
          </cell>
          <cell r="V12">
            <v>0.39999999999999991</v>
          </cell>
          <cell r="X12">
            <v>750</v>
          </cell>
          <cell r="Y12">
            <v>9.7375281739148494E-4</v>
          </cell>
          <cell r="Z12">
            <v>650</v>
          </cell>
          <cell r="AA12">
            <v>9.2439054220482789E-4</v>
          </cell>
          <cell r="AB12">
            <v>0.15384615384615374</v>
          </cell>
        </row>
        <row r="13">
          <cell r="C13" t="str">
            <v>Celsior</v>
          </cell>
          <cell r="D13">
            <v>3960</v>
          </cell>
          <cell r="E13">
            <v>6.2617605667209558E-2</v>
          </cell>
          <cell r="F13">
            <v>441</v>
          </cell>
          <cell r="G13">
            <v>6.7734652187936778E-3</v>
          </cell>
          <cell r="H13">
            <v>7.9795918367346932</v>
          </cell>
          <cell r="J13">
            <v>19706</v>
          </cell>
          <cell r="K13">
            <v>2.5585030692688804E-2</v>
          </cell>
          <cell r="L13">
            <v>13382</v>
          </cell>
          <cell r="M13">
            <v>1.9031068055053856E-2</v>
          </cell>
          <cell r="N13">
            <v>0.47257510088178156</v>
          </cell>
          <cell r="Q13" t="str">
            <v xml:space="preserve"> セルシオ</v>
          </cell>
          <cell r="R13">
            <v>3960</v>
          </cell>
          <cell r="S13">
            <v>6.2617605667209558E-2</v>
          </cell>
          <cell r="T13">
            <v>441</v>
          </cell>
          <cell r="U13">
            <v>6.7734652187936778E-3</v>
          </cell>
          <cell r="V13">
            <v>7.9795918367346932</v>
          </cell>
          <cell r="X13">
            <v>19706</v>
          </cell>
          <cell r="Y13">
            <v>2.5585030692688804E-2</v>
          </cell>
          <cell r="Z13">
            <v>13382</v>
          </cell>
          <cell r="AA13">
            <v>1.9031068055053856E-2</v>
          </cell>
          <cell r="AB13">
            <v>0.47257510088178156</v>
          </cell>
        </row>
        <row r="14">
          <cell r="C14" t="str">
            <v>Aristo</v>
          </cell>
          <cell r="D14">
            <v>631</v>
          </cell>
          <cell r="E14">
            <v>9.9777043373760685E-3</v>
          </cell>
          <cell r="F14">
            <v>661</v>
          </cell>
          <cell r="G14">
            <v>1.0152518162409571E-2</v>
          </cell>
          <cell r="H14">
            <v>-4.5385779122541603E-2</v>
          </cell>
          <cell r="J14">
            <v>9861</v>
          </cell>
          <cell r="K14">
            <v>1.2802902043063245E-2</v>
          </cell>
          <cell r="L14">
            <v>12373</v>
          </cell>
          <cell r="M14">
            <v>1.7596129505692823E-2</v>
          </cell>
          <cell r="N14">
            <v>-0.20302271074112987</v>
          </cell>
          <cell r="Q14" t="str">
            <v xml:space="preserve"> アリスト</v>
          </cell>
          <cell r="R14">
            <v>631</v>
          </cell>
          <cell r="S14">
            <v>9.9777043373760685E-3</v>
          </cell>
          <cell r="T14">
            <v>661</v>
          </cell>
          <cell r="U14">
            <v>1.0152518162409571E-2</v>
          </cell>
          <cell r="V14">
            <v>-4.5385779122541603E-2</v>
          </cell>
          <cell r="X14">
            <v>9861</v>
          </cell>
          <cell r="Y14">
            <v>1.2802902043063245E-2</v>
          </cell>
          <cell r="Z14">
            <v>12373</v>
          </cell>
          <cell r="AA14">
            <v>1.7596129505692823E-2</v>
          </cell>
          <cell r="AB14">
            <v>-0.20302271074112987</v>
          </cell>
        </row>
        <row r="15">
          <cell r="C15" t="str">
            <v>Crown</v>
          </cell>
          <cell r="D15">
            <v>5271</v>
          </cell>
          <cell r="E15">
            <v>8.3347828149459999E-2</v>
          </cell>
          <cell r="F15">
            <v>7174</v>
          </cell>
          <cell r="G15">
            <v>0.11018784462500192</v>
          </cell>
          <cell r="H15">
            <v>-0.26526345135210483</v>
          </cell>
          <cell r="J15">
            <v>83840</v>
          </cell>
          <cell r="K15">
            <v>0.10885258161346947</v>
          </cell>
          <cell r="L15">
            <v>40980</v>
          </cell>
          <cell r="M15">
            <v>5.827926833777515E-2</v>
          </cell>
          <cell r="N15">
            <v>1.0458760370912641</v>
          </cell>
          <cell r="Q15" t="str">
            <v xml:space="preserve"> クラウン</v>
          </cell>
          <cell r="R15">
            <v>5271</v>
          </cell>
          <cell r="S15">
            <v>8.3347828149459999E-2</v>
          </cell>
          <cell r="T15">
            <v>7174</v>
          </cell>
          <cell r="U15">
            <v>0.11018784462500192</v>
          </cell>
          <cell r="V15">
            <v>-0.26526345135210483</v>
          </cell>
          <cell r="X15">
            <v>83840</v>
          </cell>
          <cell r="Y15">
            <v>0.10885258161346947</v>
          </cell>
          <cell r="Z15">
            <v>40980</v>
          </cell>
          <cell r="AA15">
            <v>5.827926833777515E-2</v>
          </cell>
          <cell r="AB15">
            <v>1.0458760370912641</v>
          </cell>
        </row>
        <row r="16">
          <cell r="C16" t="str">
            <v>Crown HDT</v>
          </cell>
          <cell r="D16">
            <v>12</v>
          </cell>
          <cell r="E16">
            <v>1.8975032020366534E-4</v>
          </cell>
          <cell r="F16">
            <v>97</v>
          </cell>
          <cell r="G16">
            <v>1.4898551615033714E-3</v>
          </cell>
          <cell r="H16">
            <v>-0.87628865979381443</v>
          </cell>
          <cell r="J16">
            <v>361</v>
          </cell>
          <cell r="K16">
            <v>4.686996894377681E-4</v>
          </cell>
          <cell r="L16">
            <v>28424</v>
          </cell>
          <cell r="M16">
            <v>4.0422887340969271E-2</v>
          </cell>
          <cell r="N16">
            <v>-0.98729946524064172</v>
          </cell>
          <cell r="Q16" t="str">
            <v xml:space="preserve"> クラウン HDT</v>
          </cell>
          <cell r="R16">
            <v>12</v>
          </cell>
          <cell r="S16">
            <v>1.8975032020366534E-4</v>
          </cell>
          <cell r="T16">
            <v>97</v>
          </cell>
          <cell r="U16">
            <v>1.4898551615033714E-3</v>
          </cell>
          <cell r="V16">
            <v>-0.87628865979381443</v>
          </cell>
          <cell r="X16">
            <v>361</v>
          </cell>
          <cell r="Y16">
            <v>4.686996894377681E-4</v>
          </cell>
          <cell r="Z16">
            <v>28424</v>
          </cell>
          <cell r="AA16">
            <v>4.0422887340969271E-2</v>
          </cell>
          <cell r="AB16">
            <v>-0.98729946524064172</v>
          </cell>
        </row>
        <row r="17">
          <cell r="C17" t="str">
            <v>Scepter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NM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 t="str">
            <v>NM</v>
          </cell>
          <cell r="Q17" t="str">
            <v xml:space="preserve"> セプター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 t="str">
            <v>NM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 t="str">
            <v>NM</v>
          </cell>
        </row>
        <row r="18">
          <cell r="C18" t="str">
            <v>Progres</v>
          </cell>
          <cell r="D18">
            <v>759</v>
          </cell>
          <cell r="E18">
            <v>1.2001707752881834E-2</v>
          </cell>
          <cell r="F18">
            <v>858</v>
          </cell>
          <cell r="G18">
            <v>1.3178306480101987E-2</v>
          </cell>
          <cell r="H18">
            <v>-0.11538461538461542</v>
          </cell>
          <cell r="J18">
            <v>13964</v>
          </cell>
          <cell r="K18">
            <v>1.8129979122739594E-2</v>
          </cell>
          <cell r="L18">
            <v>17836</v>
          </cell>
          <cell r="M18">
            <v>2.5365276478100478E-2</v>
          </cell>
          <cell r="N18">
            <v>-0.21708903341556407</v>
          </cell>
          <cell r="Q18" t="str">
            <v xml:space="preserve"> プログレ</v>
          </cell>
          <cell r="R18">
            <v>759</v>
          </cell>
          <cell r="S18">
            <v>1.2001707752881834E-2</v>
          </cell>
          <cell r="T18">
            <v>858</v>
          </cell>
          <cell r="U18">
            <v>1.3178306480101987E-2</v>
          </cell>
          <cell r="V18">
            <v>-0.11538461538461542</v>
          </cell>
          <cell r="X18">
            <v>13964</v>
          </cell>
          <cell r="Y18">
            <v>1.8129979122739594E-2</v>
          </cell>
          <cell r="Z18">
            <v>17836</v>
          </cell>
          <cell r="AA18">
            <v>2.5365276478100478E-2</v>
          </cell>
          <cell r="AB18">
            <v>-0.21708903341556407</v>
          </cell>
        </row>
        <row r="19">
          <cell r="C19" t="str">
            <v>Origin</v>
          </cell>
          <cell r="D19">
            <v>147</v>
          </cell>
          <cell r="E19">
            <v>2.3244414224949006E-3</v>
          </cell>
          <cell r="F19">
            <v>0</v>
          </cell>
          <cell r="G19">
            <v>0</v>
          </cell>
          <cell r="H19" t="str">
            <v>NM</v>
          </cell>
          <cell r="J19">
            <v>402</v>
          </cell>
          <cell r="K19">
            <v>5.2193151012183594E-4</v>
          </cell>
          <cell r="L19">
            <v>0</v>
          </cell>
          <cell r="M19">
            <v>0</v>
          </cell>
          <cell r="N19" t="str">
            <v>NM</v>
          </cell>
          <cell r="Q19" t="str">
            <v xml:space="preserve"> オリジン</v>
          </cell>
          <cell r="R19">
            <v>147</v>
          </cell>
          <cell r="S19">
            <v>2.3244414224949006E-3</v>
          </cell>
          <cell r="T19">
            <v>0</v>
          </cell>
          <cell r="U19">
            <v>0</v>
          </cell>
          <cell r="V19" t="str">
            <v>NM</v>
          </cell>
          <cell r="X19">
            <v>402</v>
          </cell>
          <cell r="Y19">
            <v>5.2193151012183594E-4</v>
          </cell>
          <cell r="Z19">
            <v>0</v>
          </cell>
          <cell r="AA19">
            <v>0</v>
          </cell>
          <cell r="AB19" t="str">
            <v>NM</v>
          </cell>
        </row>
        <row r="20">
          <cell r="C20" t="str">
            <v>Mark II</v>
          </cell>
          <cell r="D20">
            <v>5488</v>
          </cell>
          <cell r="E20">
            <v>8.6779146439809621E-2</v>
          </cell>
          <cell r="F20">
            <v>1112</v>
          </cell>
          <cell r="G20">
            <v>1.7079576696822155E-2</v>
          </cell>
          <cell r="H20">
            <v>3.9352517985611515</v>
          </cell>
          <cell r="J20">
            <v>25660</v>
          </cell>
          <cell r="K20">
            <v>3.3315329725687341E-2</v>
          </cell>
          <cell r="L20">
            <v>17917</v>
          </cell>
          <cell r="M20">
            <v>2.5480469761052154E-2</v>
          </cell>
          <cell r="N20">
            <v>0.43215940168555012</v>
          </cell>
          <cell r="Q20" t="str">
            <v xml:space="preserve"> マークII</v>
          </cell>
          <cell r="R20">
            <v>5488</v>
          </cell>
          <cell r="S20">
            <v>8.6779146439809621E-2</v>
          </cell>
          <cell r="T20">
            <v>1112</v>
          </cell>
          <cell r="U20">
            <v>1.7079576696822155E-2</v>
          </cell>
          <cell r="V20">
            <v>3.9352517985611515</v>
          </cell>
          <cell r="X20">
            <v>25660</v>
          </cell>
          <cell r="Y20">
            <v>3.3315329725687341E-2</v>
          </cell>
          <cell r="Z20">
            <v>17917</v>
          </cell>
          <cell r="AA20">
            <v>2.5480469761052154E-2</v>
          </cell>
          <cell r="AB20">
            <v>0.43215940168555012</v>
          </cell>
        </row>
        <row r="21">
          <cell r="C21" t="str">
            <v>Mark II HDT</v>
          </cell>
          <cell r="D21">
            <v>28</v>
          </cell>
          <cell r="E21">
            <v>4.427507471418858E-4</v>
          </cell>
          <cell r="F21">
            <v>992</v>
          </cell>
          <cell r="G21">
            <v>1.5236456909395303E-2</v>
          </cell>
          <cell r="H21">
            <v>-0.97177419354838712</v>
          </cell>
          <cell r="J21">
            <v>9852</v>
          </cell>
          <cell r="K21">
            <v>1.2791217009254547E-2</v>
          </cell>
          <cell r="L21">
            <v>16966</v>
          </cell>
          <cell r="M21">
            <v>2.4128015290841708E-2</v>
          </cell>
          <cell r="N21">
            <v>-0.41930920664859128</v>
          </cell>
          <cell r="Q21" t="str">
            <v xml:space="preserve"> マークII HDT</v>
          </cell>
          <cell r="R21">
            <v>28</v>
          </cell>
          <cell r="S21">
            <v>4.427507471418858E-4</v>
          </cell>
          <cell r="T21">
            <v>992</v>
          </cell>
          <cell r="U21">
            <v>1.5236456909395303E-2</v>
          </cell>
          <cell r="V21">
            <v>-0.97177419354838712</v>
          </cell>
          <cell r="X21">
            <v>9852</v>
          </cell>
          <cell r="Y21">
            <v>1.2791217009254547E-2</v>
          </cell>
          <cell r="Z21">
            <v>16966</v>
          </cell>
          <cell r="AA21">
            <v>2.4128015290841708E-2</v>
          </cell>
          <cell r="AB21">
            <v>-0.41930920664859128</v>
          </cell>
        </row>
        <row r="22">
          <cell r="C22" t="str">
            <v>Chaser HDT</v>
          </cell>
          <cell r="D22">
            <v>304</v>
          </cell>
          <cell r="E22">
            <v>4.8070081118261887E-3</v>
          </cell>
          <cell r="F22">
            <v>482</v>
          </cell>
          <cell r="G22">
            <v>7.4031978128311854E-3</v>
          </cell>
          <cell r="H22">
            <v>-0.36929460580912865</v>
          </cell>
          <cell r="J22">
            <v>5379</v>
          </cell>
          <cell r="K22">
            <v>6.9837552063317307E-3</v>
          </cell>
          <cell r="L22">
            <v>9029</v>
          </cell>
          <cell r="M22">
            <v>1.2840495700872909E-2</v>
          </cell>
          <cell r="N22">
            <v>-0.40425296267582234</v>
          </cell>
          <cell r="Q22" t="str">
            <v xml:space="preserve"> チェーサー</v>
          </cell>
          <cell r="R22">
            <v>304</v>
          </cell>
          <cell r="S22">
            <v>4.8070081118261887E-3</v>
          </cell>
          <cell r="T22">
            <v>482</v>
          </cell>
          <cell r="U22">
            <v>7.4031978128311854E-3</v>
          </cell>
          <cell r="V22">
            <v>-0.36929460580912865</v>
          </cell>
          <cell r="X22">
            <v>5379</v>
          </cell>
          <cell r="Y22">
            <v>6.9837552063317307E-3</v>
          </cell>
          <cell r="Z22">
            <v>9029</v>
          </cell>
          <cell r="AA22">
            <v>1.2840495700872909E-2</v>
          </cell>
          <cell r="AB22">
            <v>-0.40425296267582234</v>
          </cell>
        </row>
        <row r="23">
          <cell r="C23" t="str">
            <v>Soarer</v>
          </cell>
          <cell r="D23">
            <v>23</v>
          </cell>
          <cell r="E23">
            <v>3.636881137236919E-4</v>
          </cell>
          <cell r="F23">
            <v>50</v>
          </cell>
          <cell r="G23">
            <v>7.6796657809452128E-4</v>
          </cell>
          <cell r="H23">
            <v>-0.54</v>
          </cell>
          <cell r="J23">
            <v>547</v>
          </cell>
          <cell r="K23">
            <v>7.1019038815085637E-4</v>
          </cell>
          <cell r="L23">
            <v>879</v>
          </cell>
          <cell r="M23">
            <v>1.2500604409200673E-3</v>
          </cell>
          <cell r="N23">
            <v>-0.37770193401592722</v>
          </cell>
          <cell r="Q23" t="str">
            <v xml:space="preserve"> ソアラ</v>
          </cell>
          <cell r="R23">
            <v>23</v>
          </cell>
          <cell r="S23">
            <v>3.636881137236919E-4</v>
          </cell>
          <cell r="T23">
            <v>50</v>
          </cell>
          <cell r="U23">
            <v>7.6796657809452128E-4</v>
          </cell>
          <cell r="V23">
            <v>-0.54</v>
          </cell>
          <cell r="X23">
            <v>547</v>
          </cell>
          <cell r="Y23">
            <v>7.1019038815085637E-4</v>
          </cell>
          <cell r="Z23">
            <v>879</v>
          </cell>
          <cell r="AA23">
            <v>1.2500604409200673E-3</v>
          </cell>
          <cell r="AB23">
            <v>-0.37770193401592722</v>
          </cell>
        </row>
        <row r="24">
          <cell r="C24" t="str">
            <v>Supra</v>
          </cell>
          <cell r="D24">
            <v>34</v>
          </cell>
          <cell r="E24">
            <v>5.3762590724371843E-4</v>
          </cell>
          <cell r="F24">
            <v>41</v>
          </cell>
          <cell r="G24">
            <v>6.2973259403750748E-4</v>
          </cell>
          <cell r="H24">
            <v>-0.17073170731707321</v>
          </cell>
          <cell r="J24">
            <v>472</v>
          </cell>
          <cell r="K24">
            <v>6.1281510641170785E-4</v>
          </cell>
          <cell r="L24">
            <v>811</v>
          </cell>
          <cell r="M24">
            <v>1.1533549688124852E-3</v>
          </cell>
          <cell r="N24">
            <v>-0.41800246609124536</v>
          </cell>
          <cell r="Q24" t="str">
            <v xml:space="preserve"> スープラ</v>
          </cell>
          <cell r="R24">
            <v>34</v>
          </cell>
          <cell r="S24">
            <v>5.3762590724371843E-4</v>
          </cell>
          <cell r="T24">
            <v>41</v>
          </cell>
          <cell r="U24">
            <v>6.2973259403750748E-4</v>
          </cell>
          <cell r="V24">
            <v>-0.17073170731707321</v>
          </cell>
          <cell r="X24">
            <v>472</v>
          </cell>
          <cell r="Y24">
            <v>6.1281510641170785E-4</v>
          </cell>
          <cell r="Z24">
            <v>811</v>
          </cell>
          <cell r="AA24">
            <v>1.1533549688124852E-3</v>
          </cell>
          <cell r="AB24">
            <v>-0.41800246609124536</v>
          </cell>
        </row>
        <row r="25">
          <cell r="C25" t="str">
            <v>Windom</v>
          </cell>
          <cell r="D25">
            <v>410</v>
          </cell>
          <cell r="E25">
            <v>6.4831359402918991E-3</v>
          </cell>
          <cell r="F25">
            <v>690</v>
          </cell>
          <cell r="G25">
            <v>1.0597938777704395E-2</v>
          </cell>
          <cell r="H25">
            <v>-0.40579710144927539</v>
          </cell>
          <cell r="J25">
            <v>8346</v>
          </cell>
          <cell r="K25">
            <v>1.0835921351932445E-2</v>
          </cell>
          <cell r="L25">
            <v>11118</v>
          </cell>
          <cell r="M25">
            <v>1.5811344689589654E-2</v>
          </cell>
          <cell r="N25">
            <v>-0.24932541824069077</v>
          </cell>
          <cell r="Q25" t="str">
            <v xml:space="preserve"> ウインダム</v>
          </cell>
          <cell r="R25">
            <v>410</v>
          </cell>
          <cell r="S25">
            <v>6.4831359402918991E-3</v>
          </cell>
          <cell r="T25">
            <v>690</v>
          </cell>
          <cell r="U25">
            <v>1.0597938777704395E-2</v>
          </cell>
          <cell r="V25">
            <v>-0.40579710144927539</v>
          </cell>
          <cell r="X25">
            <v>8346</v>
          </cell>
          <cell r="Y25">
            <v>1.0835921351932445E-2</v>
          </cell>
          <cell r="Z25">
            <v>11118</v>
          </cell>
          <cell r="AA25">
            <v>1.5811344689589654E-2</v>
          </cell>
          <cell r="AB25">
            <v>-0.24932541824069077</v>
          </cell>
        </row>
        <row r="26">
          <cell r="C26" t="str">
            <v>Camry HDT (3)</v>
          </cell>
          <cell r="D26">
            <v>722</v>
          </cell>
          <cell r="E26">
            <v>1.1416644265587198E-2</v>
          </cell>
          <cell r="F26">
            <v>1087</v>
          </cell>
          <cell r="G26">
            <v>1.6695593407774895E-2</v>
          </cell>
          <cell r="H26">
            <v>-0.33578656853725852</v>
          </cell>
          <cell r="J26">
            <v>14524</v>
          </cell>
          <cell r="K26">
            <v>1.885704789305857E-2</v>
          </cell>
          <cell r="L26">
            <v>18018</v>
          </cell>
          <cell r="M26">
            <v>2.562410582991783E-2</v>
          </cell>
          <cell r="N26">
            <v>-0.19391719391719386</v>
          </cell>
          <cell r="Q26" t="str">
            <v xml:space="preserve"> カムリ</v>
          </cell>
          <cell r="R26">
            <v>722</v>
          </cell>
          <cell r="S26">
            <v>1.1416644265587198E-2</v>
          </cell>
          <cell r="T26">
            <v>1087</v>
          </cell>
          <cell r="U26">
            <v>1.6695593407774895E-2</v>
          </cell>
          <cell r="V26">
            <v>-0.33578656853725852</v>
          </cell>
          <cell r="X26">
            <v>14524</v>
          </cell>
          <cell r="Y26">
            <v>1.885704789305857E-2</v>
          </cell>
          <cell r="Z26">
            <v>18018</v>
          </cell>
          <cell r="AA26">
            <v>2.562410582991783E-2</v>
          </cell>
          <cell r="AB26">
            <v>-0.19391719391719386</v>
          </cell>
        </row>
        <row r="27">
          <cell r="C27" t="str">
            <v>Cresta</v>
          </cell>
          <cell r="D27">
            <v>126</v>
          </cell>
          <cell r="E27">
            <v>1.9923783621384862E-3</v>
          </cell>
          <cell r="F27">
            <v>206</v>
          </cell>
          <cell r="G27">
            <v>3.1640223017494278E-3</v>
          </cell>
          <cell r="H27">
            <v>-0.38834951456310685</v>
          </cell>
          <cell r="J27">
            <v>2620</v>
          </cell>
          <cell r="K27">
            <v>3.401643175420921E-3</v>
          </cell>
          <cell r="L27">
            <v>3961</v>
          </cell>
          <cell r="M27">
            <v>5.6330937502666514E-3</v>
          </cell>
          <cell r="N27">
            <v>-0.33855087099217374</v>
          </cell>
          <cell r="Q27" t="str">
            <v xml:space="preserve"> クレスタ</v>
          </cell>
          <cell r="R27">
            <v>126</v>
          </cell>
          <cell r="S27">
            <v>1.9923783621384862E-3</v>
          </cell>
          <cell r="T27">
            <v>206</v>
          </cell>
          <cell r="U27">
            <v>3.1640223017494278E-3</v>
          </cell>
          <cell r="V27">
            <v>-0.38834951456310685</v>
          </cell>
          <cell r="X27">
            <v>2620</v>
          </cell>
          <cell r="Y27">
            <v>3.401643175420921E-3</v>
          </cell>
          <cell r="Z27">
            <v>3961</v>
          </cell>
          <cell r="AA27">
            <v>5.6330937502666514E-3</v>
          </cell>
          <cell r="AB27">
            <v>-0.33855087099217374</v>
          </cell>
        </row>
        <row r="28">
          <cell r="C28" t="str">
            <v>Camry (3)</v>
          </cell>
          <cell r="D28">
            <v>722</v>
          </cell>
          <cell r="E28">
            <v>9.9446296245282503E-3</v>
          </cell>
          <cell r="F28">
            <v>1305</v>
          </cell>
          <cell r="G28">
            <v>1.7719422116011296E-2</v>
          </cell>
          <cell r="H28">
            <v>-0.44674329501915711</v>
          </cell>
          <cell r="J28">
            <v>5532</v>
          </cell>
          <cell r="K28">
            <v>1.4722633254202285E-2</v>
          </cell>
          <cell r="L28">
            <v>8482</v>
          </cell>
          <cell r="M28">
            <v>2.1130620216836735E-2</v>
          </cell>
          <cell r="N28">
            <v>-0.34779533128979012</v>
          </cell>
          <cell r="Q28" t="str">
            <v xml:space="preserve"> カムリ(3）</v>
          </cell>
          <cell r="R28">
            <v>722</v>
          </cell>
          <cell r="S28">
            <v>9.9446296245282503E-3</v>
          </cell>
          <cell r="T28">
            <v>1305</v>
          </cell>
          <cell r="U28">
            <v>1.7719422116011296E-2</v>
          </cell>
          <cell r="V28">
            <v>-0.44674329501915711</v>
          </cell>
          <cell r="X28">
            <v>5532</v>
          </cell>
          <cell r="Y28">
            <v>1.4722633254202285E-2</v>
          </cell>
          <cell r="Z28">
            <v>8482</v>
          </cell>
          <cell r="AA28">
            <v>2.1130620216836735E-2</v>
          </cell>
          <cell r="AB28">
            <v>-0.34779533128979012</v>
          </cell>
        </row>
        <row r="29">
          <cell r="C29" t="str">
            <v>Cresta</v>
          </cell>
          <cell r="D29">
            <v>5712</v>
          </cell>
          <cell r="E29">
            <v>9.0321152416944689E-2</v>
          </cell>
          <cell r="F29">
            <v>7824</v>
          </cell>
          <cell r="G29">
            <v>0.12017141014023068</v>
          </cell>
          <cell r="H29">
            <v>-0.87727272727272732</v>
          </cell>
          <cell r="J29">
            <v>93597</v>
          </cell>
          <cell r="K29">
            <v>0.12152045659918778</v>
          </cell>
          <cell r="L29">
            <v>124889</v>
          </cell>
          <cell r="M29">
            <v>0.1776095545006442</v>
          </cell>
          <cell r="N29">
            <v>-0.46692861820563192</v>
          </cell>
          <cell r="Q29" t="str">
            <v xml:space="preserve"> クレスタ</v>
          </cell>
          <cell r="R29">
            <v>27</v>
          </cell>
          <cell r="S29">
            <v>3.7189058152667972E-4</v>
          </cell>
          <cell r="T29">
            <v>220</v>
          </cell>
          <cell r="U29">
            <v>2.9871822724310232E-3</v>
          </cell>
          <cell r="V29">
            <v>-0.87727272727272732</v>
          </cell>
          <cell r="X29">
            <v>814</v>
          </cell>
          <cell r="Y29">
            <v>2.1663455294505893E-3</v>
          </cell>
          <cell r="Z29">
            <v>1527</v>
          </cell>
          <cell r="AA29">
            <v>3.8041095344387753E-3</v>
          </cell>
          <cell r="AB29">
            <v>-0.46692861820563192</v>
          </cell>
        </row>
        <row r="30">
          <cell r="B30" t="str">
            <v xml:space="preserve">   Nissan Total</v>
          </cell>
          <cell r="D30">
            <v>5712</v>
          </cell>
          <cell r="E30">
            <v>9.0321152416944703E-2</v>
          </cell>
          <cell r="F30">
            <v>7824</v>
          </cell>
          <cell r="G30">
            <v>0.12017141014023069</v>
          </cell>
          <cell r="H30">
            <v>-0.26993865030674846</v>
          </cell>
          <cell r="J30">
            <v>93597</v>
          </cell>
          <cell r="K30">
            <v>0.12152045659918775</v>
          </cell>
          <cell r="L30">
            <v>124750</v>
          </cell>
          <cell r="M30">
            <v>0.17741187713854198</v>
          </cell>
          <cell r="N30">
            <v>-0.24972344689378756</v>
          </cell>
          <cell r="P30" t="str">
            <v xml:space="preserve">   Nissan Total</v>
          </cell>
          <cell r="Q30" t="str">
            <v>日産自動車合計</v>
          </cell>
          <cell r="R30">
            <v>5712</v>
          </cell>
          <cell r="S30">
            <v>9.0321152416944703E-2</v>
          </cell>
          <cell r="T30">
            <v>7824</v>
          </cell>
          <cell r="U30">
            <v>0.12017141014023069</v>
          </cell>
          <cell r="V30">
            <v>-0.26993865030674846</v>
          </cell>
          <cell r="X30">
            <v>93597</v>
          </cell>
          <cell r="Y30">
            <v>0.12152045659918775</v>
          </cell>
          <cell r="Z30">
            <v>124750</v>
          </cell>
          <cell r="AA30">
            <v>0.17741187713854198</v>
          </cell>
          <cell r="AB30">
            <v>-0.24972344689378756</v>
          </cell>
        </row>
        <row r="31">
          <cell r="C31" t="str">
            <v>President</v>
          </cell>
          <cell r="D31">
            <v>44</v>
          </cell>
          <cell r="E31">
            <v>6.9575117408010622E-4</v>
          </cell>
          <cell r="F31">
            <v>44</v>
          </cell>
          <cell r="G31">
            <v>6.7581058872317882E-4</v>
          </cell>
          <cell r="H31">
            <v>0</v>
          </cell>
          <cell r="J31">
            <v>620</v>
          </cell>
          <cell r="K31">
            <v>8.0496899571029425E-4</v>
          </cell>
          <cell r="L31">
            <v>815</v>
          </cell>
          <cell r="M31">
            <v>1.1590435259952842E-3</v>
          </cell>
          <cell r="N31">
            <v>-0.23926380368098155</v>
          </cell>
          <cell r="Q31" t="str">
            <v xml:space="preserve"> プレジデント</v>
          </cell>
          <cell r="R31">
            <v>44</v>
          </cell>
          <cell r="S31">
            <v>6.9575117408010622E-4</v>
          </cell>
          <cell r="T31">
            <v>44</v>
          </cell>
          <cell r="U31">
            <v>6.7581058872317882E-4</v>
          </cell>
          <cell r="V31">
            <v>0</v>
          </cell>
          <cell r="X31">
            <v>620</v>
          </cell>
          <cell r="Y31">
            <v>8.0496899571029425E-4</v>
          </cell>
          <cell r="Z31">
            <v>815</v>
          </cell>
          <cell r="AA31">
            <v>1.1590435259952842E-3</v>
          </cell>
          <cell r="AB31">
            <v>-0.23926380368098155</v>
          </cell>
        </row>
        <row r="32">
          <cell r="B32" t="str">
            <v xml:space="preserve">   Nissan Total</v>
          </cell>
          <cell r="C32" t="str">
            <v>Infiniti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 t="str">
            <v>NM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 t="str">
            <v>NM</v>
          </cell>
          <cell r="P32" t="str">
            <v xml:space="preserve">   Nissan Total</v>
          </cell>
          <cell r="Q32" t="str">
            <v xml:space="preserve"> インフィニティ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 t="str">
            <v>NM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 t="str">
            <v>NM</v>
          </cell>
        </row>
        <row r="33">
          <cell r="C33" t="str">
            <v>Cedric</v>
          </cell>
          <cell r="D33">
            <v>50</v>
          </cell>
          <cell r="E33">
            <v>7.9062633418193896E-4</v>
          </cell>
          <cell r="F33">
            <v>43</v>
          </cell>
          <cell r="G33">
            <v>6.604512571612883E-4</v>
          </cell>
          <cell r="H33">
            <v>0.16279069767441867</v>
          </cell>
          <cell r="J33">
            <v>816</v>
          </cell>
          <cell r="K33">
            <v>1.0594430653219358E-3</v>
          </cell>
          <cell r="L33">
            <v>660</v>
          </cell>
          <cell r="M33">
            <v>9.3861193516182526E-4</v>
          </cell>
          <cell r="N33">
            <v>0.23636363636363633</v>
          </cell>
          <cell r="Q33" t="str">
            <v xml:space="preserve"> セドリックセダン</v>
          </cell>
          <cell r="R33">
            <v>50</v>
          </cell>
          <cell r="S33">
            <v>7.9062633418193896E-4</v>
          </cell>
          <cell r="T33">
            <v>43</v>
          </cell>
          <cell r="U33">
            <v>6.604512571612883E-4</v>
          </cell>
          <cell r="V33">
            <v>0.16279069767441867</v>
          </cell>
          <cell r="X33">
            <v>816</v>
          </cell>
          <cell r="Y33">
            <v>1.0594430653219358E-3</v>
          </cell>
          <cell r="Z33">
            <v>660</v>
          </cell>
          <cell r="AA33">
            <v>9.3861193516182526E-4</v>
          </cell>
          <cell r="AB33">
            <v>0.23636363636363633</v>
          </cell>
        </row>
        <row r="34">
          <cell r="C34" t="str">
            <v>Cedric HDT</v>
          </cell>
          <cell r="D34">
            <v>771</v>
          </cell>
          <cell r="E34">
            <v>1.2191458073085498E-2</v>
          </cell>
          <cell r="F34">
            <v>1281</v>
          </cell>
          <cell r="G34">
            <v>1.9675303730781635E-2</v>
          </cell>
          <cell r="H34">
            <v>-0.39812646370023419</v>
          </cell>
          <cell r="J34">
            <v>15144</v>
          </cell>
          <cell r="K34">
            <v>1.9662016888768865E-2</v>
          </cell>
          <cell r="L34">
            <v>18075</v>
          </cell>
          <cell r="M34">
            <v>2.5705167769772715E-2</v>
          </cell>
          <cell r="N34">
            <v>-0.16215767634854772</v>
          </cell>
          <cell r="Q34" t="str">
            <v xml:space="preserve"> セドリック</v>
          </cell>
          <cell r="R34">
            <v>771</v>
          </cell>
          <cell r="S34">
            <v>1.2191458073085498E-2</v>
          </cell>
          <cell r="T34">
            <v>1281</v>
          </cell>
          <cell r="U34">
            <v>1.9675303730781635E-2</v>
          </cell>
          <cell r="V34">
            <v>-0.39812646370023419</v>
          </cell>
          <cell r="X34">
            <v>15144</v>
          </cell>
          <cell r="Y34">
            <v>1.9662016888768865E-2</v>
          </cell>
          <cell r="Z34">
            <v>18075</v>
          </cell>
          <cell r="AA34">
            <v>2.5705167769772715E-2</v>
          </cell>
          <cell r="AB34">
            <v>-0.16215767634854772</v>
          </cell>
        </row>
        <row r="35">
          <cell r="C35" t="str">
            <v>Cima</v>
          </cell>
          <cell r="D35">
            <v>32</v>
          </cell>
          <cell r="E35">
            <v>5.0600085387644096E-4</v>
          </cell>
          <cell r="F35">
            <v>218</v>
          </cell>
          <cell r="G35">
            <v>3.3483342804921132E-3</v>
          </cell>
          <cell r="H35">
            <v>-0.85321100917431192</v>
          </cell>
          <cell r="J35">
            <v>2142</v>
          </cell>
          <cell r="K35">
            <v>2.7810380464700813E-3</v>
          </cell>
          <cell r="L35">
            <v>5473</v>
          </cell>
          <cell r="M35">
            <v>7.7833683653646506E-3</v>
          </cell>
          <cell r="N35">
            <v>-0.60862415494244471</v>
          </cell>
          <cell r="Q35" t="str">
            <v xml:space="preserve"> シーマ</v>
          </cell>
          <cell r="R35">
            <v>32</v>
          </cell>
          <cell r="S35">
            <v>5.0600085387644096E-4</v>
          </cell>
          <cell r="T35">
            <v>218</v>
          </cell>
          <cell r="U35">
            <v>3.3483342804921132E-3</v>
          </cell>
          <cell r="V35">
            <v>-0.85321100917431192</v>
          </cell>
          <cell r="X35">
            <v>2142</v>
          </cell>
          <cell r="Y35">
            <v>2.7810380464700813E-3</v>
          </cell>
          <cell r="Z35">
            <v>5473</v>
          </cell>
          <cell r="AA35">
            <v>7.7833683653646506E-3</v>
          </cell>
          <cell r="AB35">
            <v>-0.60862415494244471</v>
          </cell>
        </row>
        <row r="36">
          <cell r="C36" t="str">
            <v>Gloria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NM</v>
          </cell>
          <cell r="J36">
            <v>0</v>
          </cell>
          <cell r="K36">
            <v>0</v>
          </cell>
          <cell r="L36">
            <v>64</v>
          </cell>
          <cell r="M36">
            <v>9.1016914924783054E-5</v>
          </cell>
          <cell r="N36">
            <v>-1</v>
          </cell>
          <cell r="Q36" t="str">
            <v xml:space="preserve"> グロリアセダン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 t="str">
            <v>NM</v>
          </cell>
          <cell r="X36">
            <v>0</v>
          </cell>
          <cell r="Y36">
            <v>0</v>
          </cell>
          <cell r="Z36">
            <v>64</v>
          </cell>
          <cell r="AA36">
            <v>9.1016914924783054E-5</v>
          </cell>
          <cell r="AB36">
            <v>-1</v>
          </cell>
        </row>
        <row r="37">
          <cell r="C37" t="str">
            <v>Gloria HDT</v>
          </cell>
          <cell r="D37">
            <v>635</v>
          </cell>
          <cell r="E37">
            <v>1.0040954444110625E-2</v>
          </cell>
          <cell r="F37">
            <v>1045</v>
          </cell>
          <cell r="G37">
            <v>1.6050501482175496E-2</v>
          </cell>
          <cell r="H37">
            <v>-0.39234449760765555</v>
          </cell>
          <cell r="J37">
            <v>10882</v>
          </cell>
          <cell r="K37">
            <v>1.4128504211805519E-2</v>
          </cell>
          <cell r="L37">
            <v>14948</v>
          </cell>
          <cell r="M37">
            <v>2.1258138192119642E-2</v>
          </cell>
          <cell r="N37">
            <v>-0.272009633395772</v>
          </cell>
          <cell r="Q37" t="str">
            <v xml:space="preserve"> グロリア</v>
          </cell>
          <cell r="R37">
            <v>635</v>
          </cell>
          <cell r="S37">
            <v>1.0040954444110625E-2</v>
          </cell>
          <cell r="T37">
            <v>1045</v>
          </cell>
          <cell r="U37">
            <v>1.6050501482175496E-2</v>
          </cell>
          <cell r="V37">
            <v>-0.39234449760765555</v>
          </cell>
          <cell r="X37">
            <v>10882</v>
          </cell>
          <cell r="Y37">
            <v>1.4128504211805519E-2</v>
          </cell>
          <cell r="Z37">
            <v>14948</v>
          </cell>
          <cell r="AA37">
            <v>2.1258138192119642E-2</v>
          </cell>
          <cell r="AB37">
            <v>-0.272009633395772</v>
          </cell>
        </row>
        <row r="38">
          <cell r="C38" t="str">
            <v>Laurel HDT</v>
          </cell>
          <cell r="D38">
            <v>297</v>
          </cell>
          <cell r="E38">
            <v>4.6963204250407174E-3</v>
          </cell>
          <cell r="F38">
            <v>481</v>
          </cell>
          <cell r="G38">
            <v>7.3878384812692951E-3</v>
          </cell>
          <cell r="H38">
            <v>-0.38253638253638256</v>
          </cell>
          <cell r="J38">
            <v>6012</v>
          </cell>
          <cell r="K38">
            <v>7.8056025842101438E-3</v>
          </cell>
          <cell r="L38">
            <v>6435</v>
          </cell>
          <cell r="M38">
            <v>9.1514663678277965E-3</v>
          </cell>
          <cell r="N38">
            <v>-6.5734265734265773E-2</v>
          </cell>
          <cell r="Q38" t="str">
            <v xml:space="preserve"> ローレル</v>
          </cell>
          <cell r="R38">
            <v>297</v>
          </cell>
          <cell r="S38">
            <v>4.6963204250407174E-3</v>
          </cell>
          <cell r="T38">
            <v>481</v>
          </cell>
          <cell r="U38">
            <v>7.3878384812692951E-3</v>
          </cell>
          <cell r="V38">
            <v>-0.38253638253638256</v>
          </cell>
          <cell r="X38">
            <v>6012</v>
          </cell>
          <cell r="Y38">
            <v>7.8056025842101438E-3</v>
          </cell>
          <cell r="Z38">
            <v>6435</v>
          </cell>
          <cell r="AA38">
            <v>9.1514663678277965E-3</v>
          </cell>
          <cell r="AB38">
            <v>-6.5734265734265773E-2</v>
          </cell>
        </row>
        <row r="39">
          <cell r="C39" t="str">
            <v>Stagea</v>
          </cell>
          <cell r="D39">
            <v>705</v>
          </cell>
          <cell r="E39">
            <v>1.1147831311965339E-2</v>
          </cell>
          <cell r="F39">
            <v>977</v>
          </cell>
          <cell r="G39">
            <v>1.5006066935966947E-2</v>
          </cell>
          <cell r="H39">
            <v>-0.27840327533265097</v>
          </cell>
          <cell r="J39">
            <v>13831</v>
          </cell>
          <cell r="K39">
            <v>1.7957300289788838E-2</v>
          </cell>
          <cell r="L39">
            <v>18182</v>
          </cell>
          <cell r="M39">
            <v>2.5857336674412586E-2</v>
          </cell>
          <cell r="N39">
            <v>-0.23930260697393024</v>
          </cell>
          <cell r="Q39" t="str">
            <v xml:space="preserve"> ステージア</v>
          </cell>
          <cell r="R39">
            <v>705</v>
          </cell>
          <cell r="S39">
            <v>1.1147831311965339E-2</v>
          </cell>
          <cell r="T39">
            <v>977</v>
          </cell>
          <cell r="U39">
            <v>1.5006066935966947E-2</v>
          </cell>
          <cell r="V39">
            <v>-0.27840327533265097</v>
          </cell>
          <cell r="X39">
            <v>13831</v>
          </cell>
          <cell r="Y39">
            <v>1.7957300289788838E-2</v>
          </cell>
          <cell r="Z39">
            <v>18182</v>
          </cell>
          <cell r="AA39">
            <v>2.5857336674412586E-2</v>
          </cell>
          <cell r="AB39">
            <v>-0.23930260697393024</v>
          </cell>
        </row>
        <row r="40">
          <cell r="C40" t="str">
            <v>Cefiro</v>
          </cell>
          <cell r="D40">
            <v>136</v>
          </cell>
          <cell r="E40">
            <v>2.1505036289748737E-3</v>
          </cell>
          <cell r="F40">
            <v>316</v>
          </cell>
          <cell r="G40">
            <v>4.8535487735573745E-3</v>
          </cell>
          <cell r="H40">
            <v>-0.56962025316455689</v>
          </cell>
          <cell r="J40">
            <v>3508</v>
          </cell>
          <cell r="K40">
            <v>4.554566511212439E-3</v>
          </cell>
          <cell r="L40">
            <v>6523</v>
          </cell>
          <cell r="M40">
            <v>9.2766146258493731E-3</v>
          </cell>
          <cell r="N40">
            <v>-0.4622106392764066</v>
          </cell>
          <cell r="Q40" t="str">
            <v xml:space="preserve"> セフィーロ</v>
          </cell>
          <cell r="R40">
            <v>136</v>
          </cell>
          <cell r="S40">
            <v>2.1505036289748737E-3</v>
          </cell>
          <cell r="T40">
            <v>316</v>
          </cell>
          <cell r="U40">
            <v>4.8535487735573745E-3</v>
          </cell>
          <cell r="V40">
            <v>-0.56962025316455689</v>
          </cell>
          <cell r="X40">
            <v>3508</v>
          </cell>
          <cell r="Y40">
            <v>4.554566511212439E-3</v>
          </cell>
          <cell r="Z40">
            <v>6523</v>
          </cell>
          <cell r="AA40">
            <v>9.2766146258493731E-3</v>
          </cell>
          <cell r="AB40">
            <v>-0.4622106392764066</v>
          </cell>
        </row>
        <row r="41">
          <cell r="C41" t="str">
            <v>R'nessa</v>
          </cell>
          <cell r="D41">
            <v>16</v>
          </cell>
          <cell r="E41">
            <v>2.5300042693822048E-4</v>
          </cell>
          <cell r="F41">
            <v>40</v>
          </cell>
          <cell r="G41">
            <v>6.1437326247561707E-4</v>
          </cell>
          <cell r="H41">
            <v>-0.6</v>
          </cell>
          <cell r="J41">
            <v>445</v>
          </cell>
          <cell r="K41">
            <v>5.7776000498561443E-4</v>
          </cell>
          <cell r="L41">
            <v>1559</v>
          </cell>
          <cell r="M41">
            <v>2.2171151619958872E-3</v>
          </cell>
          <cell r="N41">
            <v>-0.71456061577934571</v>
          </cell>
          <cell r="Q41" t="str">
            <v xml:space="preserve"> ルネッサ</v>
          </cell>
          <cell r="R41">
            <v>16</v>
          </cell>
          <cell r="S41">
            <v>2.5300042693822048E-4</v>
          </cell>
          <cell r="T41">
            <v>40</v>
          </cell>
          <cell r="U41">
            <v>6.1437326247561707E-4</v>
          </cell>
          <cell r="V41">
            <v>-0.6</v>
          </cell>
          <cell r="X41">
            <v>445</v>
          </cell>
          <cell r="Y41">
            <v>5.7776000498561443E-4</v>
          </cell>
          <cell r="Z41">
            <v>1559</v>
          </cell>
          <cell r="AA41">
            <v>2.2171151619958872E-3</v>
          </cell>
          <cell r="AB41">
            <v>-0.71456061577934571</v>
          </cell>
        </row>
        <row r="42">
          <cell r="C42" t="str">
            <v>Fairlady Z</v>
          </cell>
          <cell r="D42">
            <v>1</v>
          </cell>
          <cell r="E42">
            <v>1.581252668363878E-5</v>
          </cell>
          <cell r="F42">
            <v>31</v>
          </cell>
          <cell r="G42">
            <v>4.7613927841860321E-4</v>
          </cell>
          <cell r="H42">
            <v>-0.967741935483871</v>
          </cell>
          <cell r="J42">
            <v>320</v>
          </cell>
          <cell r="K42">
            <v>4.1546786875370026E-4</v>
          </cell>
          <cell r="L42">
            <v>583</v>
          </cell>
          <cell r="M42">
            <v>8.2910720939294563E-4</v>
          </cell>
          <cell r="N42">
            <v>-0.451114922813036</v>
          </cell>
          <cell r="Q42" t="str">
            <v xml:space="preserve"> フェアレディZ</v>
          </cell>
          <cell r="R42">
            <v>1</v>
          </cell>
          <cell r="S42">
            <v>1.581252668363878E-5</v>
          </cell>
          <cell r="T42">
            <v>31</v>
          </cell>
          <cell r="U42">
            <v>4.7613927841860321E-4</v>
          </cell>
          <cell r="V42">
            <v>-0.967741935483871</v>
          </cell>
          <cell r="X42">
            <v>320</v>
          </cell>
          <cell r="Y42">
            <v>4.1546786875370026E-4</v>
          </cell>
          <cell r="Z42">
            <v>583</v>
          </cell>
          <cell r="AA42">
            <v>8.2910720939294563E-4</v>
          </cell>
          <cell r="AB42">
            <v>-0.451114922813036</v>
          </cell>
        </row>
        <row r="43">
          <cell r="C43" t="str">
            <v>Leopard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 t="str">
            <v>NM</v>
          </cell>
          <cell r="J43">
            <v>1</v>
          </cell>
          <cell r="K43">
            <v>1.2983370898553132E-6</v>
          </cell>
          <cell r="L43">
            <v>341</v>
          </cell>
          <cell r="M43">
            <v>4.849494998336097E-4</v>
          </cell>
          <cell r="N43">
            <v>-0.99706744868035191</v>
          </cell>
          <cell r="Q43" t="str">
            <v xml:space="preserve"> レパード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 t="str">
            <v>NM</v>
          </cell>
          <cell r="X43">
            <v>1</v>
          </cell>
          <cell r="Y43">
            <v>1.2983370898553132E-6</v>
          </cell>
          <cell r="Z43">
            <v>341</v>
          </cell>
          <cell r="AA43">
            <v>4.849494998336097E-4</v>
          </cell>
          <cell r="AB43">
            <v>-0.99706744868035191</v>
          </cell>
        </row>
        <row r="44">
          <cell r="C44" t="str">
            <v>Bluebird (3)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 t="str">
            <v>NM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 t="str">
            <v>NM</v>
          </cell>
          <cell r="Q44" t="str">
            <v xml:space="preserve"> ブルーバードセダン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 t="str">
            <v>NM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 t="str">
            <v>NM</v>
          </cell>
        </row>
        <row r="45">
          <cell r="C45" t="str">
            <v>Bluebird HDT (3)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NM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 t="str">
            <v>NM</v>
          </cell>
          <cell r="Q45" t="str">
            <v xml:space="preserve"> ブルーバード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 t="str">
            <v>NM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 t="str">
            <v>NM</v>
          </cell>
        </row>
        <row r="46">
          <cell r="C46" t="str">
            <v>Maxima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 t="str">
            <v>NM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 t="str">
            <v>NM</v>
          </cell>
          <cell r="Q46" t="str">
            <v xml:space="preserve"> マキシマ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 t="str">
            <v>NM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NM</v>
          </cell>
        </row>
        <row r="47">
          <cell r="C47" t="str">
            <v>Skyline</v>
          </cell>
          <cell r="D47">
            <v>316</v>
          </cell>
          <cell r="E47">
            <v>4.9967584320298542E-3</v>
          </cell>
          <cell r="F47">
            <v>330</v>
          </cell>
          <cell r="G47">
            <v>5.0685794154238404E-3</v>
          </cell>
          <cell r="H47">
            <v>-4.2424242424242475E-2</v>
          </cell>
          <cell r="J47">
            <v>4560</v>
          </cell>
          <cell r="K47">
            <v>5.9204171297402288E-3</v>
          </cell>
          <cell r="L47">
            <v>6673</v>
          </cell>
          <cell r="M47">
            <v>9.4899355202043324E-3</v>
          </cell>
          <cell r="N47">
            <v>-0.31664918327588787</v>
          </cell>
          <cell r="Q47" t="str">
            <v xml:space="preserve"> スカイライン</v>
          </cell>
          <cell r="R47">
            <v>316</v>
          </cell>
          <cell r="S47">
            <v>4.9967584320298542E-3</v>
          </cell>
          <cell r="T47">
            <v>330</v>
          </cell>
          <cell r="U47">
            <v>5.0685794154238404E-3</v>
          </cell>
          <cell r="V47">
            <v>-4.2424242424242475E-2</v>
          </cell>
          <cell r="X47">
            <v>4560</v>
          </cell>
          <cell r="Y47">
            <v>5.9204171297402288E-3</v>
          </cell>
          <cell r="Z47">
            <v>6673</v>
          </cell>
          <cell r="AA47">
            <v>9.4899355202043324E-3</v>
          </cell>
          <cell r="AB47">
            <v>-0.31664918327588787</v>
          </cell>
        </row>
        <row r="48">
          <cell r="C48" t="str">
            <v>Skyline Coupe</v>
          </cell>
          <cell r="D48">
            <v>364</v>
          </cell>
          <cell r="E48">
            <v>5.7557597128445152E-3</v>
          </cell>
          <cell r="F48">
            <v>272</v>
          </cell>
          <cell r="G48">
            <v>4.177738184834196E-3</v>
          </cell>
          <cell r="H48">
            <v>0.33823529411764697</v>
          </cell>
          <cell r="J48">
            <v>4459</v>
          </cell>
          <cell r="K48">
            <v>5.7892850836648423E-3</v>
          </cell>
          <cell r="L48">
            <v>9502</v>
          </cell>
          <cell r="M48">
            <v>1.3513167587738883E-2</v>
          </cell>
          <cell r="N48">
            <v>-0.5307303725531467</v>
          </cell>
          <cell r="Q48" t="str">
            <v xml:space="preserve"> スカイラインクーペ</v>
          </cell>
          <cell r="R48">
            <v>364</v>
          </cell>
          <cell r="S48">
            <v>5.7557597128445152E-3</v>
          </cell>
          <cell r="T48">
            <v>272</v>
          </cell>
          <cell r="U48">
            <v>4.177738184834196E-3</v>
          </cell>
          <cell r="V48">
            <v>0.33823529411764697</v>
          </cell>
          <cell r="X48">
            <v>4459</v>
          </cell>
          <cell r="Y48">
            <v>5.7892850836648423E-3</v>
          </cell>
          <cell r="Z48">
            <v>9502</v>
          </cell>
          <cell r="AA48">
            <v>1.3513167587738883E-2</v>
          </cell>
          <cell r="AB48">
            <v>-0.5307303725531467</v>
          </cell>
        </row>
        <row r="49">
          <cell r="C49" t="str">
            <v>Prairie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 t="str">
            <v>NM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 t="str">
            <v>NM</v>
          </cell>
          <cell r="Q49" t="str">
            <v xml:space="preserve"> プレイリー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 t="str">
            <v>NM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 t="str">
            <v>NM</v>
          </cell>
        </row>
        <row r="50">
          <cell r="C50" t="str">
            <v>Bassara</v>
          </cell>
          <cell r="D50">
            <v>1116</v>
          </cell>
          <cell r="E50">
            <v>1.7646779778940878E-2</v>
          </cell>
          <cell r="F50">
            <v>1378</v>
          </cell>
          <cell r="G50">
            <v>2.1165158892285006E-2</v>
          </cell>
          <cell r="H50">
            <v>-0.19013062409288828</v>
          </cell>
          <cell r="J50">
            <v>12595</v>
          </cell>
          <cell r="K50">
            <v>1.6352555646727673E-2</v>
          </cell>
          <cell r="L50">
            <v>3179</v>
          </cell>
          <cell r="M50">
            <v>4.5209808210294579E-3</v>
          </cell>
          <cell r="N50">
            <v>2.9619377162629759</v>
          </cell>
          <cell r="Q50" t="str">
            <v xml:space="preserve"> バサラ</v>
          </cell>
          <cell r="R50">
            <v>1116</v>
          </cell>
          <cell r="S50">
            <v>1.7646779778940878E-2</v>
          </cell>
          <cell r="T50">
            <v>1378</v>
          </cell>
          <cell r="U50">
            <v>2.1165158892285006E-2</v>
          </cell>
          <cell r="V50">
            <v>-0.19013062409288828</v>
          </cell>
          <cell r="X50">
            <v>12595</v>
          </cell>
          <cell r="Y50">
            <v>1.6352555646727673E-2</v>
          </cell>
          <cell r="Z50">
            <v>3179</v>
          </cell>
          <cell r="AA50">
            <v>4.5209808210294579E-3</v>
          </cell>
          <cell r="AB50">
            <v>2.9619377162629759</v>
          </cell>
        </row>
        <row r="51">
          <cell r="C51" t="str">
            <v>Presage</v>
          </cell>
          <cell r="D51">
            <v>1229</v>
          </cell>
          <cell r="E51">
            <v>1.9433595294192058E-2</v>
          </cell>
          <cell r="F51">
            <v>1368</v>
          </cell>
          <cell r="G51">
            <v>2.1011565576666103E-2</v>
          </cell>
          <cell r="H51">
            <v>-0.10160818713450293</v>
          </cell>
          <cell r="J51">
            <v>18262</v>
          </cell>
          <cell r="K51">
            <v>2.3710231934937733E-2</v>
          </cell>
          <cell r="L51">
            <v>31877</v>
          </cell>
          <cell r="M51">
            <v>4.5333534329020458E-2</v>
          </cell>
          <cell r="N51">
            <v>-0.4271104558145371</v>
          </cell>
          <cell r="Q51" t="str">
            <v xml:space="preserve"> プレサージュ</v>
          </cell>
          <cell r="R51">
            <v>1229</v>
          </cell>
          <cell r="S51">
            <v>1.9433595294192058E-2</v>
          </cell>
          <cell r="T51">
            <v>1368</v>
          </cell>
          <cell r="U51">
            <v>2.1011565576666103E-2</v>
          </cell>
          <cell r="V51">
            <v>-0.10160818713450293</v>
          </cell>
          <cell r="X51">
            <v>18262</v>
          </cell>
          <cell r="Y51">
            <v>2.3710231934937733E-2</v>
          </cell>
          <cell r="Z51">
            <v>31877</v>
          </cell>
          <cell r="AA51">
            <v>4.5333534329020458E-2</v>
          </cell>
          <cell r="AB51">
            <v>-0.4271104558145371</v>
          </cell>
        </row>
        <row r="52">
          <cell r="C52" t="str">
            <v>Prairie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 t="str">
            <v>NM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 t="str">
            <v>NM</v>
          </cell>
          <cell r="Q52" t="str">
            <v xml:space="preserve"> プレイリー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>NM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 t="str">
            <v>NM</v>
          </cell>
        </row>
        <row r="53">
          <cell r="C53" t="str">
            <v>Bassara</v>
          </cell>
          <cell r="D53">
            <v>11847</v>
          </cell>
          <cell r="E53">
            <v>0.18733100362106864</v>
          </cell>
          <cell r="F53">
            <v>11501</v>
          </cell>
          <cell r="G53">
            <v>0.17664767229330181</v>
          </cell>
          <cell r="H53">
            <v>-0.36236559139784941</v>
          </cell>
          <cell r="J53">
            <v>156687</v>
          </cell>
          <cell r="K53">
            <v>0.20343254359815946</v>
          </cell>
          <cell r="L53">
            <v>84814</v>
          </cell>
          <cell r="M53">
            <v>0.12061732222547733</v>
          </cell>
          <cell r="N53">
            <v>-0.34638213680045227</v>
          </cell>
          <cell r="Q53" t="str">
            <v xml:space="preserve"> バサラ</v>
          </cell>
          <cell r="R53">
            <v>593</v>
          </cell>
          <cell r="S53">
            <v>8.1678190683452251E-3</v>
          </cell>
          <cell r="T53">
            <v>930</v>
          </cell>
          <cell r="U53">
            <v>1.2627634151640234E-2</v>
          </cell>
          <cell r="V53">
            <v>-0.36236559139784941</v>
          </cell>
          <cell r="X53">
            <v>4625</v>
          </cell>
          <cell r="Y53">
            <v>1.2308781417332893E-2</v>
          </cell>
          <cell r="Z53">
            <v>7076</v>
          </cell>
          <cell r="AA53">
            <v>1.7627949617346938E-2</v>
          </cell>
          <cell r="AB53">
            <v>-0.34638213680045227</v>
          </cell>
        </row>
        <row r="54">
          <cell r="B54" t="str">
            <v xml:space="preserve">   Honda Total</v>
          </cell>
          <cell r="C54" t="str">
            <v>Presage</v>
          </cell>
          <cell r="D54">
            <v>11847</v>
          </cell>
          <cell r="E54">
            <v>0.18733100362106861</v>
          </cell>
          <cell r="F54">
            <v>11501</v>
          </cell>
          <cell r="G54">
            <v>0.17664767229330181</v>
          </cell>
          <cell r="H54">
            <v>3.0084340492131156E-2</v>
          </cell>
          <cell r="J54">
            <v>156687</v>
          </cell>
          <cell r="K54">
            <v>0.20343254359815949</v>
          </cell>
          <cell r="L54">
            <v>80988</v>
          </cell>
          <cell r="M54">
            <v>0.11517621728013015</v>
          </cell>
          <cell r="N54">
            <v>0.93469402874499918</v>
          </cell>
          <cell r="P54" t="str">
            <v xml:space="preserve">   Honda Total</v>
          </cell>
          <cell r="Q54" t="str">
            <v>本田技研合計</v>
          </cell>
          <cell r="R54">
            <v>11847</v>
          </cell>
          <cell r="S54">
            <v>0.18733100362106861</v>
          </cell>
          <cell r="T54">
            <v>11501</v>
          </cell>
          <cell r="U54">
            <v>0.17664767229330181</v>
          </cell>
          <cell r="V54">
            <v>3.0084340492131156E-2</v>
          </cell>
          <cell r="X54">
            <v>156687</v>
          </cell>
          <cell r="Y54">
            <v>0.20343254359815949</v>
          </cell>
          <cell r="Z54">
            <v>80988</v>
          </cell>
          <cell r="AA54">
            <v>0.11517621728013015</v>
          </cell>
          <cell r="AB54">
            <v>0.93469402874499918</v>
          </cell>
        </row>
        <row r="55">
          <cell r="C55" t="str">
            <v>Legend</v>
          </cell>
          <cell r="D55">
            <v>139</v>
          </cell>
          <cell r="E55">
            <v>2.1979412090257903E-3</v>
          </cell>
          <cell r="F55">
            <v>194</v>
          </cell>
          <cell r="G55">
            <v>2.9797103230067429E-3</v>
          </cell>
          <cell r="H55">
            <v>-0.28350515463917525</v>
          </cell>
          <cell r="J55">
            <v>1750</v>
          </cell>
          <cell r="K55">
            <v>2.2720899072467982E-3</v>
          </cell>
          <cell r="L55">
            <v>2824</v>
          </cell>
          <cell r="M55">
            <v>4.0161213710560523E-3</v>
          </cell>
          <cell r="N55">
            <v>-0.38031161473087816</v>
          </cell>
          <cell r="Q55" t="str">
            <v xml:space="preserve"> レジェンド</v>
          </cell>
          <cell r="R55">
            <v>139</v>
          </cell>
          <cell r="S55">
            <v>2.1979412090257903E-3</v>
          </cell>
          <cell r="T55">
            <v>194</v>
          </cell>
          <cell r="U55">
            <v>2.9797103230067429E-3</v>
          </cell>
          <cell r="V55">
            <v>-0.28350515463917525</v>
          </cell>
          <cell r="X55">
            <v>1750</v>
          </cell>
          <cell r="Y55">
            <v>2.2720899072467982E-3</v>
          </cell>
          <cell r="Z55">
            <v>2824</v>
          </cell>
          <cell r="AA55">
            <v>4.0161213710560523E-3</v>
          </cell>
          <cell r="AB55">
            <v>-0.38031161473087816</v>
          </cell>
        </row>
        <row r="56">
          <cell r="C56" t="str">
            <v>Legend HDT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 t="str">
            <v>NM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 t="str">
            <v>NM</v>
          </cell>
          <cell r="Q56" t="str">
            <v xml:space="preserve"> レジェンドHTP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 t="str">
            <v>NM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NM</v>
          </cell>
        </row>
        <row r="57">
          <cell r="B57" t="str">
            <v xml:space="preserve">   Honda Total</v>
          </cell>
          <cell r="C57" t="str">
            <v>Legend Coupe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 t="str">
            <v>NM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 t="str">
            <v>NM</v>
          </cell>
          <cell r="P57" t="str">
            <v xml:space="preserve">   Honda Total</v>
          </cell>
          <cell r="Q57" t="str">
            <v xml:space="preserve"> レジェンドクーペ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>NM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 t="str">
            <v>NM</v>
          </cell>
        </row>
        <row r="58">
          <cell r="C58" t="str">
            <v>Ascot HDT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 t="str">
            <v>NM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 t="str">
            <v>NM</v>
          </cell>
          <cell r="Q58" t="str">
            <v xml:space="preserve"> アスコット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 t="str">
            <v>NM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 t="str">
            <v>NM</v>
          </cell>
        </row>
        <row r="59">
          <cell r="C59" t="str">
            <v>Ascot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NM</v>
          </cell>
          <cell r="J59">
            <v>2</v>
          </cell>
          <cell r="K59">
            <v>2.5966741797106264E-6</v>
          </cell>
          <cell r="L59">
            <v>0</v>
          </cell>
          <cell r="M59">
            <v>0</v>
          </cell>
          <cell r="N59" t="str">
            <v>NM</v>
          </cell>
          <cell r="Q59" t="str">
            <v xml:space="preserve"> アスコットセダン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>NM</v>
          </cell>
          <cell r="X59">
            <v>2</v>
          </cell>
          <cell r="Y59">
            <v>2.5966741797106264E-6</v>
          </cell>
          <cell r="Z59">
            <v>0</v>
          </cell>
          <cell r="AA59">
            <v>0</v>
          </cell>
          <cell r="AB59" t="str">
            <v>NM</v>
          </cell>
        </row>
        <row r="60">
          <cell r="C60" t="str">
            <v>Accord</v>
          </cell>
          <cell r="D60">
            <v>2146</v>
          </cell>
          <cell r="E60">
            <v>3.3933682263088821E-2</v>
          </cell>
          <cell r="F60">
            <v>1925</v>
          </cell>
          <cell r="G60">
            <v>2.9566713256639073E-2</v>
          </cell>
          <cell r="H60">
            <v>0.11480519480519491</v>
          </cell>
          <cell r="J60">
            <v>23505</v>
          </cell>
          <cell r="K60">
            <v>3.0517413297049139E-2</v>
          </cell>
          <cell r="L60">
            <v>25839</v>
          </cell>
          <cell r="M60">
            <v>3.6746657261585457E-2</v>
          </cell>
          <cell r="N60">
            <v>-9.0328573087193775E-2</v>
          </cell>
          <cell r="Q60" t="str">
            <v xml:space="preserve"> アコード</v>
          </cell>
          <cell r="R60">
            <v>2146</v>
          </cell>
          <cell r="S60">
            <v>3.3933682263088821E-2</v>
          </cell>
          <cell r="T60">
            <v>1925</v>
          </cell>
          <cell r="U60">
            <v>2.9566713256639073E-2</v>
          </cell>
          <cell r="V60">
            <v>0.11480519480519491</v>
          </cell>
          <cell r="X60">
            <v>23505</v>
          </cell>
          <cell r="Y60">
            <v>3.0517413297049139E-2</v>
          </cell>
          <cell r="Z60">
            <v>25839</v>
          </cell>
          <cell r="AA60">
            <v>3.6746657261585457E-2</v>
          </cell>
          <cell r="AB60">
            <v>-9.0328573087193775E-2</v>
          </cell>
        </row>
        <row r="61">
          <cell r="C61" t="str">
            <v>Prelude</v>
          </cell>
          <cell r="D61">
            <v>158</v>
          </cell>
          <cell r="E61">
            <v>2.4983792160149271E-3</v>
          </cell>
          <cell r="F61">
            <v>59</v>
          </cell>
          <cell r="G61">
            <v>9.0620056215153519E-4</v>
          </cell>
          <cell r="H61">
            <v>1.6779661016949152</v>
          </cell>
          <cell r="J61">
            <v>646</v>
          </cell>
          <cell r="K61">
            <v>8.3872576004653235E-4</v>
          </cell>
          <cell r="L61">
            <v>1251</v>
          </cell>
          <cell r="M61">
            <v>1.7790962589203686E-3</v>
          </cell>
          <cell r="N61">
            <v>-0.48361310951239012</v>
          </cell>
          <cell r="Q61" t="str">
            <v xml:space="preserve"> プレリュード</v>
          </cell>
          <cell r="R61">
            <v>158</v>
          </cell>
          <cell r="S61">
            <v>2.4983792160149271E-3</v>
          </cell>
          <cell r="T61">
            <v>59</v>
          </cell>
          <cell r="U61">
            <v>9.0620056215153519E-4</v>
          </cell>
          <cell r="V61">
            <v>1.6779661016949152</v>
          </cell>
          <cell r="X61">
            <v>646</v>
          </cell>
          <cell r="Y61">
            <v>8.3872576004653235E-4</v>
          </cell>
          <cell r="Z61">
            <v>1251</v>
          </cell>
          <cell r="AA61">
            <v>1.7790962589203686E-3</v>
          </cell>
          <cell r="AB61">
            <v>-0.48361310951239012</v>
          </cell>
        </row>
        <row r="62">
          <cell r="C62" t="str">
            <v>Torneo</v>
          </cell>
          <cell r="D62">
            <v>6</v>
          </cell>
          <cell r="E62">
            <v>9.4875160101832672E-5</v>
          </cell>
          <cell r="F62">
            <v>0</v>
          </cell>
          <cell r="G62">
            <v>0</v>
          </cell>
          <cell r="H62" t="str">
            <v>NM</v>
          </cell>
          <cell r="J62">
            <v>1530</v>
          </cell>
          <cell r="K62">
            <v>1.9864557474786292E-3</v>
          </cell>
          <cell r="L62">
            <v>0</v>
          </cell>
          <cell r="M62">
            <v>0</v>
          </cell>
          <cell r="N62" t="str">
            <v>NM</v>
          </cell>
          <cell r="Q62" t="str">
            <v xml:space="preserve"> トルネオ</v>
          </cell>
          <cell r="R62">
            <v>6</v>
          </cell>
          <cell r="S62">
            <v>9.4875160101832672E-5</v>
          </cell>
          <cell r="T62">
            <v>0</v>
          </cell>
          <cell r="U62">
            <v>0</v>
          </cell>
          <cell r="V62" t="str">
            <v>NM</v>
          </cell>
          <cell r="X62">
            <v>1530</v>
          </cell>
          <cell r="Y62">
            <v>1.9864557474786292E-3</v>
          </cell>
          <cell r="Z62">
            <v>0</v>
          </cell>
          <cell r="AA62">
            <v>0</v>
          </cell>
          <cell r="AB62" t="str">
            <v>NM</v>
          </cell>
        </row>
        <row r="63">
          <cell r="C63" t="str">
            <v>Inspire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 t="str">
            <v>NM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 t="str">
            <v>NM</v>
          </cell>
          <cell r="Q63" t="str">
            <v xml:space="preserve"> インスパイア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 t="str">
            <v>NM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 t="str">
            <v>NM</v>
          </cell>
        </row>
        <row r="64">
          <cell r="C64" t="str">
            <v>Vigor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 t="str">
            <v>NM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 t="str">
            <v>NM</v>
          </cell>
          <cell r="Q64" t="str">
            <v xml:space="preserve"> ビガー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 t="str">
            <v>NM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 t="str">
            <v>NM</v>
          </cell>
        </row>
        <row r="65">
          <cell r="C65" t="str">
            <v>Saber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>NM</v>
          </cell>
          <cell r="J65">
            <v>1</v>
          </cell>
          <cell r="K65">
            <v>1.2983370898553132E-6</v>
          </cell>
          <cell r="L65">
            <v>0</v>
          </cell>
          <cell r="M65">
            <v>0</v>
          </cell>
          <cell r="N65" t="str">
            <v>NM</v>
          </cell>
          <cell r="Q65" t="str">
            <v xml:space="preserve"> セイバー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>NM</v>
          </cell>
          <cell r="X65">
            <v>1</v>
          </cell>
          <cell r="Y65">
            <v>1.2983370898553132E-6</v>
          </cell>
          <cell r="Z65">
            <v>0</v>
          </cell>
          <cell r="AA65">
            <v>0</v>
          </cell>
          <cell r="AB65" t="str">
            <v>NM</v>
          </cell>
        </row>
        <row r="66">
          <cell r="C66" t="str">
            <v>Avancier</v>
          </cell>
          <cell r="D66">
            <v>570</v>
          </cell>
          <cell r="E66">
            <v>9.0131402096741038E-3</v>
          </cell>
          <cell r="F66">
            <v>2066</v>
          </cell>
          <cell r="G66">
            <v>3.1732379006865624E-2</v>
          </cell>
          <cell r="H66">
            <v>-0.72410454985479189</v>
          </cell>
          <cell r="J66">
            <v>8802</v>
          </cell>
          <cell r="K66">
            <v>1.1427963064906468E-2</v>
          </cell>
          <cell r="L66">
            <v>6611</v>
          </cell>
          <cell r="M66">
            <v>9.4017628838709497E-3</v>
          </cell>
          <cell r="N66">
            <v>0.33141733474512169</v>
          </cell>
          <cell r="Q66" t="str">
            <v xml:space="preserve"> アヴァンシア</v>
          </cell>
          <cell r="R66">
            <v>570</v>
          </cell>
          <cell r="S66">
            <v>9.0131402096741038E-3</v>
          </cell>
          <cell r="T66">
            <v>2066</v>
          </cell>
          <cell r="U66">
            <v>3.1732379006865624E-2</v>
          </cell>
          <cell r="V66">
            <v>-0.72410454985479189</v>
          </cell>
          <cell r="X66">
            <v>8802</v>
          </cell>
          <cell r="Y66">
            <v>1.1427963064906468E-2</v>
          </cell>
          <cell r="Z66">
            <v>6611</v>
          </cell>
          <cell r="AA66">
            <v>9.4017628838709497E-3</v>
          </cell>
          <cell r="AB66">
            <v>0.33141733474512169</v>
          </cell>
        </row>
        <row r="67">
          <cell r="C67" t="str">
            <v>Rafaga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 t="str">
            <v>NM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 t="str">
            <v>NM</v>
          </cell>
          <cell r="Q67" t="str">
            <v xml:space="preserve"> ラファーガ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>NM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 t="str">
            <v>NM</v>
          </cell>
        </row>
        <row r="68">
          <cell r="C68" t="str">
            <v>NSX</v>
          </cell>
          <cell r="D68">
            <v>6</v>
          </cell>
          <cell r="E68">
            <v>9.4875160101832672E-5</v>
          </cell>
          <cell r="F68">
            <v>10</v>
          </cell>
          <cell r="G68">
            <v>1.5359331561890427E-4</v>
          </cell>
          <cell r="H68">
            <v>-0.4</v>
          </cell>
          <cell r="J68">
            <v>60</v>
          </cell>
          <cell r="K68">
            <v>7.7900225391318805E-5</v>
          </cell>
          <cell r="L68">
            <v>78</v>
          </cell>
          <cell r="M68">
            <v>1.1092686506457935E-4</v>
          </cell>
          <cell r="N68">
            <v>-0.23076923076923073</v>
          </cell>
          <cell r="Q68" t="str">
            <v xml:space="preserve"> NSX</v>
          </cell>
          <cell r="R68">
            <v>6</v>
          </cell>
          <cell r="S68">
            <v>9.4875160101832672E-5</v>
          </cell>
          <cell r="T68">
            <v>10</v>
          </cell>
          <cell r="U68">
            <v>1.5359331561890427E-4</v>
          </cell>
          <cell r="V68">
            <v>-0.4</v>
          </cell>
          <cell r="X68">
            <v>60</v>
          </cell>
          <cell r="Y68">
            <v>7.7900225391318805E-5</v>
          </cell>
          <cell r="Z68">
            <v>78</v>
          </cell>
          <cell r="AA68">
            <v>1.1092686506457935E-4</v>
          </cell>
          <cell r="AB68">
            <v>-0.23076923076923073</v>
          </cell>
        </row>
        <row r="69">
          <cell r="C69" t="str">
            <v>Odyssey</v>
          </cell>
          <cell r="D69">
            <v>8822</v>
          </cell>
          <cell r="E69">
            <v>0.13949811040306132</v>
          </cell>
          <cell r="F69">
            <v>7247</v>
          </cell>
          <cell r="G69">
            <v>0.11130907582901992</v>
          </cell>
          <cell r="H69">
            <v>0.21733130950738233</v>
          </cell>
          <cell r="J69">
            <v>120391</v>
          </cell>
          <cell r="K69">
            <v>0.15630810058477101</v>
          </cell>
          <cell r="L69">
            <v>48211</v>
          </cell>
          <cell r="M69">
            <v>6.8562757584979928E-2</v>
          </cell>
          <cell r="N69">
            <v>1.4971686959407604</v>
          </cell>
          <cell r="Q69" t="str">
            <v xml:space="preserve"> オデッセイ</v>
          </cell>
          <cell r="R69">
            <v>8822</v>
          </cell>
          <cell r="S69">
            <v>0.13949811040306132</v>
          </cell>
          <cell r="T69">
            <v>7247</v>
          </cell>
          <cell r="U69">
            <v>0.11130907582901992</v>
          </cell>
          <cell r="V69">
            <v>0.21733130950738233</v>
          </cell>
          <cell r="X69">
            <v>120391</v>
          </cell>
          <cell r="Y69">
            <v>0.15630810058477101</v>
          </cell>
          <cell r="Z69">
            <v>48211</v>
          </cell>
          <cell r="AA69">
            <v>6.8562757584979928E-2</v>
          </cell>
          <cell r="AB69">
            <v>1.4971686959407604</v>
          </cell>
        </row>
        <row r="70">
          <cell r="C70" t="str">
            <v>EV Plus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 t="str">
            <v>NM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 t="str">
            <v>NM</v>
          </cell>
          <cell r="Q70" t="str">
            <v xml:space="preserve"> EVプラス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 t="str">
            <v>NM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 t="str">
            <v>NM</v>
          </cell>
        </row>
        <row r="71">
          <cell r="C71" t="str">
            <v>Rover STR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 t="str">
            <v>NM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 t="str">
            <v>NM</v>
          </cell>
          <cell r="Q71" t="str">
            <v xml:space="preserve"> ローバー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 t="str">
            <v>NM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NM</v>
          </cell>
        </row>
        <row r="72">
          <cell r="C72" t="str">
            <v>Odyssey</v>
          </cell>
          <cell r="D72">
            <v>6044</v>
          </cell>
          <cell r="E72">
            <v>8.3248395361009336E-2</v>
          </cell>
          <cell r="F72">
            <v>14639</v>
          </cell>
          <cell r="G72">
            <v>0.19876982402780796</v>
          </cell>
          <cell r="H72">
            <v>-0.5871302684609605</v>
          </cell>
          <cell r="J72">
            <v>41706</v>
          </cell>
          <cell r="K72">
            <v>0.11099460276568339</v>
          </cell>
          <cell r="L72">
            <v>65310</v>
          </cell>
          <cell r="M72">
            <v>0.16270228794642858</v>
          </cell>
          <cell r="N72">
            <v>-0.36141479099678453</v>
          </cell>
          <cell r="Q72" t="str">
            <v xml:space="preserve"> オデッセイ</v>
          </cell>
          <cell r="R72">
            <v>6044</v>
          </cell>
          <cell r="S72">
            <v>8.3248395361009336E-2</v>
          </cell>
          <cell r="T72">
            <v>14639</v>
          </cell>
          <cell r="U72">
            <v>0.19876982402780796</v>
          </cell>
          <cell r="V72">
            <v>-0.5871302684609605</v>
          </cell>
          <cell r="X72">
            <v>41706</v>
          </cell>
          <cell r="Y72">
            <v>0.11099460276568339</v>
          </cell>
          <cell r="Z72">
            <v>65310</v>
          </cell>
          <cell r="AA72">
            <v>0.16270228794642858</v>
          </cell>
          <cell r="AB72">
            <v>-0.36141479099678453</v>
          </cell>
        </row>
        <row r="74">
          <cell r="B74" t="str">
            <v xml:space="preserve">   Mitsubishi Total</v>
          </cell>
          <cell r="C74" t="str">
            <v>Rover STR</v>
          </cell>
          <cell r="D74">
            <v>1805</v>
          </cell>
          <cell r="E74">
            <v>2.8541610663967997E-2</v>
          </cell>
          <cell r="F74">
            <v>4187</v>
          </cell>
          <cell r="G74">
            <v>6.430952124963521E-2</v>
          </cell>
          <cell r="H74">
            <v>-0.56890374970145685</v>
          </cell>
          <cell r="J74">
            <v>41469</v>
          </cell>
          <cell r="K74">
            <v>5.3840740779209986E-2</v>
          </cell>
          <cell r="L74">
            <v>63244</v>
          </cell>
          <cell r="M74">
            <v>8.9941777617234056E-2</v>
          </cell>
          <cell r="N74">
            <v>-0.34430143570931626</v>
          </cell>
          <cell r="P74" t="str">
            <v xml:space="preserve">   Mitsubishi Total</v>
          </cell>
          <cell r="Q74" t="str">
            <v>三菱自動車合計</v>
          </cell>
          <cell r="R74">
            <v>1805</v>
          </cell>
          <cell r="S74">
            <v>2.8541610663967997E-2</v>
          </cell>
          <cell r="T74">
            <v>4187</v>
          </cell>
          <cell r="U74">
            <v>6.430952124963521E-2</v>
          </cell>
          <cell r="V74">
            <v>-0.56890374970145685</v>
          </cell>
          <cell r="X74">
            <v>41469</v>
          </cell>
          <cell r="Y74">
            <v>5.3840740779209986E-2</v>
          </cell>
          <cell r="Z74">
            <v>63244</v>
          </cell>
          <cell r="AA74">
            <v>8.9941777617234056E-2</v>
          </cell>
          <cell r="AB74">
            <v>-0.34430143570931626</v>
          </cell>
        </row>
        <row r="75">
          <cell r="C75" t="str">
            <v>Dignity</v>
          </cell>
          <cell r="D75">
            <v>1</v>
          </cell>
          <cell r="E75">
            <v>1.581252668363878E-5</v>
          </cell>
          <cell r="F75">
            <v>1</v>
          </cell>
          <cell r="G75">
            <v>1.5359331561890427E-5</v>
          </cell>
          <cell r="H75">
            <v>0</v>
          </cell>
          <cell r="J75">
            <v>49</v>
          </cell>
          <cell r="K75">
            <v>6.3618517402910351E-5</v>
          </cell>
          <cell r="L75">
            <v>1</v>
          </cell>
          <cell r="M75">
            <v>1.4221392956997352E-6</v>
          </cell>
          <cell r="N75">
            <v>48</v>
          </cell>
          <cell r="Q75" t="str">
            <v xml:space="preserve"> ディグニティー</v>
          </cell>
          <cell r="R75">
            <v>1</v>
          </cell>
          <cell r="S75">
            <v>1.581252668363878E-5</v>
          </cell>
          <cell r="T75">
            <v>1</v>
          </cell>
          <cell r="U75">
            <v>1.5359331561890427E-5</v>
          </cell>
          <cell r="V75">
            <v>0</v>
          </cell>
          <cell r="X75">
            <v>49</v>
          </cell>
          <cell r="Y75">
            <v>6.3618517402910351E-5</v>
          </cell>
          <cell r="Z75">
            <v>1</v>
          </cell>
          <cell r="AA75">
            <v>1.4221392956997352E-6</v>
          </cell>
          <cell r="AB75">
            <v>48</v>
          </cell>
        </row>
        <row r="76">
          <cell r="C76" t="str">
            <v>Proudia</v>
          </cell>
          <cell r="D76">
            <v>40</v>
          </cell>
          <cell r="E76">
            <v>6.3250106734555117E-4</v>
          </cell>
          <cell r="F76">
            <v>0</v>
          </cell>
          <cell r="G76">
            <v>0</v>
          </cell>
          <cell r="H76" t="str">
            <v>NM</v>
          </cell>
          <cell r="J76">
            <v>1008</v>
          </cell>
          <cell r="K76">
            <v>1.3087237865741558E-3</v>
          </cell>
          <cell r="L76">
            <v>0</v>
          </cell>
          <cell r="M76">
            <v>0</v>
          </cell>
          <cell r="N76" t="str">
            <v>NM</v>
          </cell>
          <cell r="Q76" t="str">
            <v xml:space="preserve"> プラウディア</v>
          </cell>
          <cell r="R76">
            <v>40</v>
          </cell>
          <cell r="S76">
            <v>6.3250106734555117E-4</v>
          </cell>
          <cell r="T76">
            <v>0</v>
          </cell>
          <cell r="U76">
            <v>0</v>
          </cell>
          <cell r="V76" t="str">
            <v>NM</v>
          </cell>
          <cell r="X76">
            <v>1008</v>
          </cell>
          <cell r="Y76">
            <v>1.3087237865741558E-3</v>
          </cell>
          <cell r="Z76">
            <v>0</v>
          </cell>
          <cell r="AA76">
            <v>0</v>
          </cell>
          <cell r="AB76" t="str">
            <v>NM</v>
          </cell>
        </row>
        <row r="77">
          <cell r="B77" t="str">
            <v xml:space="preserve">   Mitsubishi Total</v>
          </cell>
          <cell r="C77" t="str">
            <v>Debonair</v>
          </cell>
          <cell r="D77">
            <v>0</v>
          </cell>
          <cell r="E77">
            <v>0</v>
          </cell>
          <cell r="F77">
            <v>7</v>
          </cell>
          <cell r="G77">
            <v>1.0751532093323298E-4</v>
          </cell>
          <cell r="H77">
            <v>-1</v>
          </cell>
          <cell r="J77">
            <v>4</v>
          </cell>
          <cell r="K77">
            <v>5.1933483594212529E-6</v>
          </cell>
          <cell r="L77">
            <v>335</v>
          </cell>
          <cell r="M77">
            <v>4.7641666405941131E-4</v>
          </cell>
          <cell r="N77">
            <v>-0.9880597014925373</v>
          </cell>
          <cell r="P77" t="str">
            <v xml:space="preserve">   Mitsubishi Total</v>
          </cell>
          <cell r="Q77" t="str">
            <v xml:space="preserve"> デボネア</v>
          </cell>
          <cell r="R77">
            <v>0</v>
          </cell>
          <cell r="S77">
            <v>0</v>
          </cell>
          <cell r="T77">
            <v>7</v>
          </cell>
          <cell r="U77">
            <v>1.0751532093323298E-4</v>
          </cell>
          <cell r="V77">
            <v>-1</v>
          </cell>
          <cell r="X77">
            <v>4</v>
          </cell>
          <cell r="Y77">
            <v>5.1933483594212529E-6</v>
          </cell>
          <cell r="Z77">
            <v>335</v>
          </cell>
          <cell r="AA77">
            <v>4.7641666405941131E-4</v>
          </cell>
          <cell r="AB77">
            <v>-0.9880597014925373</v>
          </cell>
        </row>
        <row r="78">
          <cell r="C78" t="str">
            <v>Diamante</v>
          </cell>
          <cell r="D78">
            <v>386</v>
          </cell>
          <cell r="E78">
            <v>6.1036352998845682E-3</v>
          </cell>
          <cell r="F78">
            <v>731</v>
          </cell>
          <cell r="G78">
            <v>1.1227671371741901E-2</v>
          </cell>
          <cell r="H78">
            <v>-0.47195622435020523</v>
          </cell>
          <cell r="J78">
            <v>6476</v>
          </cell>
          <cell r="K78">
            <v>8.4080309939030089E-3</v>
          </cell>
          <cell r="L78">
            <v>6156</v>
          </cell>
          <cell r="M78">
            <v>8.7546895043275706E-3</v>
          </cell>
          <cell r="N78">
            <v>5.1981806367771277E-2</v>
          </cell>
          <cell r="Q78" t="str">
            <v xml:space="preserve"> ディアマンテ</v>
          </cell>
          <cell r="R78">
            <v>386</v>
          </cell>
          <cell r="S78">
            <v>6.1036352998845682E-3</v>
          </cell>
          <cell r="T78">
            <v>731</v>
          </cell>
          <cell r="U78">
            <v>1.1227671371741901E-2</v>
          </cell>
          <cell r="V78">
            <v>-0.47195622435020523</v>
          </cell>
          <cell r="X78">
            <v>6476</v>
          </cell>
          <cell r="Y78">
            <v>8.4080309939030089E-3</v>
          </cell>
          <cell r="Z78">
            <v>6156</v>
          </cell>
          <cell r="AA78">
            <v>8.7546895043275706E-3</v>
          </cell>
          <cell r="AB78">
            <v>5.1981806367771277E-2</v>
          </cell>
        </row>
        <row r="79">
          <cell r="C79" t="str">
            <v>Legnum</v>
          </cell>
          <cell r="D79">
            <v>157</v>
          </cell>
          <cell r="E79">
            <v>2.4825666893312881E-3</v>
          </cell>
          <cell r="F79">
            <v>330</v>
          </cell>
          <cell r="G79">
            <v>5.0685794154238404E-3</v>
          </cell>
          <cell r="H79">
            <v>-0.52424242424242418</v>
          </cell>
          <cell r="J79">
            <v>4239</v>
          </cell>
          <cell r="K79">
            <v>5.5036509238966733E-3</v>
          </cell>
          <cell r="L79">
            <v>6851</v>
          </cell>
          <cell r="M79">
            <v>9.7430763148388857E-3</v>
          </cell>
          <cell r="N79">
            <v>-0.3812582104802219</v>
          </cell>
          <cell r="Q79" t="str">
            <v xml:space="preserve"> レグナム</v>
          </cell>
          <cell r="R79">
            <v>157</v>
          </cell>
          <cell r="S79">
            <v>2.4825666893312881E-3</v>
          </cell>
          <cell r="T79">
            <v>330</v>
          </cell>
          <cell r="U79">
            <v>5.0685794154238404E-3</v>
          </cell>
          <cell r="V79">
            <v>-0.52424242424242418</v>
          </cell>
          <cell r="X79">
            <v>4239</v>
          </cell>
          <cell r="Y79">
            <v>5.5036509238966733E-3</v>
          </cell>
          <cell r="Z79">
            <v>6851</v>
          </cell>
          <cell r="AA79">
            <v>9.7430763148388857E-3</v>
          </cell>
          <cell r="AB79">
            <v>-0.3812582104802219</v>
          </cell>
        </row>
        <row r="80">
          <cell r="C80" t="str">
            <v>Galant</v>
          </cell>
          <cell r="D80">
            <v>96</v>
          </cell>
          <cell r="E80">
            <v>1.5180025616293228E-3</v>
          </cell>
          <cell r="F80">
            <v>103</v>
          </cell>
          <cell r="G80">
            <v>1.5820111508747139E-3</v>
          </cell>
          <cell r="H80">
            <v>-6.7961165048543659E-2</v>
          </cell>
          <cell r="J80">
            <v>1224</v>
          </cell>
          <cell r="K80">
            <v>1.5891645979829035E-3</v>
          </cell>
          <cell r="L80">
            <v>1953</v>
          </cell>
          <cell r="M80">
            <v>2.7774380445015827E-3</v>
          </cell>
          <cell r="N80">
            <v>-0.37327188940092171</v>
          </cell>
          <cell r="Q80" t="str">
            <v xml:space="preserve"> ギャラン</v>
          </cell>
          <cell r="R80">
            <v>96</v>
          </cell>
          <cell r="S80">
            <v>1.5180025616293228E-3</v>
          </cell>
          <cell r="T80">
            <v>103</v>
          </cell>
          <cell r="U80">
            <v>1.5820111508747139E-3</v>
          </cell>
          <cell r="V80">
            <v>-6.7961165048543659E-2</v>
          </cell>
          <cell r="X80">
            <v>1224</v>
          </cell>
          <cell r="Y80">
            <v>1.5891645979829035E-3</v>
          </cell>
          <cell r="Z80">
            <v>1953</v>
          </cell>
          <cell r="AA80">
            <v>2.7774380445015827E-3</v>
          </cell>
          <cell r="AB80">
            <v>-0.37327188940092171</v>
          </cell>
        </row>
        <row r="81">
          <cell r="C81" t="str">
            <v>Sigma (3)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NM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 t="str">
            <v>NM</v>
          </cell>
          <cell r="Q81" t="str">
            <v xml:space="preserve"> シグマ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 t="str">
            <v>NM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NM</v>
          </cell>
        </row>
        <row r="82">
          <cell r="C82" t="str">
            <v>GTO</v>
          </cell>
          <cell r="D82">
            <v>0</v>
          </cell>
          <cell r="E82">
            <v>0</v>
          </cell>
          <cell r="F82">
            <v>13</v>
          </cell>
          <cell r="G82">
            <v>1.9967131030457555E-4</v>
          </cell>
          <cell r="H82">
            <v>-1</v>
          </cell>
          <cell r="J82">
            <v>173</v>
          </cell>
          <cell r="K82">
            <v>2.246123165449692E-4</v>
          </cell>
          <cell r="L82">
            <v>321</v>
          </cell>
          <cell r="M82">
            <v>4.5650671391961502E-4</v>
          </cell>
          <cell r="N82">
            <v>-0.4610591900311527</v>
          </cell>
          <cell r="Q82" t="str">
            <v xml:space="preserve"> GTO</v>
          </cell>
          <cell r="R82">
            <v>0</v>
          </cell>
          <cell r="S82">
            <v>0</v>
          </cell>
          <cell r="T82">
            <v>13</v>
          </cell>
          <cell r="U82">
            <v>1.9967131030457555E-4</v>
          </cell>
          <cell r="V82">
            <v>-1</v>
          </cell>
          <cell r="X82">
            <v>173</v>
          </cell>
          <cell r="Y82">
            <v>2.246123165449692E-4</v>
          </cell>
          <cell r="Z82">
            <v>321</v>
          </cell>
          <cell r="AA82">
            <v>4.5650671391961502E-4</v>
          </cell>
          <cell r="AB82">
            <v>-0.4610591900311527</v>
          </cell>
        </row>
        <row r="83">
          <cell r="C83" t="str">
            <v>Chariot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 t="str">
            <v>NM</v>
          </cell>
          <cell r="J83">
            <v>0</v>
          </cell>
          <cell r="K83">
            <v>0</v>
          </cell>
          <cell r="L83">
            <v>3</v>
          </cell>
          <cell r="M83">
            <v>4.2664178870992059E-6</v>
          </cell>
          <cell r="N83">
            <v>-1</v>
          </cell>
          <cell r="Q83" t="str">
            <v xml:space="preserve"> シャリオ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>NM</v>
          </cell>
          <cell r="X83">
            <v>0</v>
          </cell>
          <cell r="Y83">
            <v>0</v>
          </cell>
          <cell r="Z83">
            <v>3</v>
          </cell>
          <cell r="AA83">
            <v>4.2664178870992059E-6</v>
          </cell>
          <cell r="AB83">
            <v>-1</v>
          </cell>
        </row>
        <row r="84">
          <cell r="C84" t="str">
            <v>Starion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 t="str">
            <v>NM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 t="str">
            <v>NM</v>
          </cell>
          <cell r="Q84" t="str">
            <v xml:space="preserve"> スタリオン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 t="str">
            <v>NM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 t="str">
            <v>NM</v>
          </cell>
        </row>
        <row r="85">
          <cell r="C85" t="str">
            <v>Grandis</v>
          </cell>
          <cell r="D85">
            <v>1044</v>
          </cell>
          <cell r="E85">
            <v>1.6508277857718884E-2</v>
          </cell>
          <cell r="F85">
            <v>2423</v>
          </cell>
          <cell r="G85">
            <v>3.7215660374460502E-2</v>
          </cell>
          <cell r="H85">
            <v>-0.56912917870408586</v>
          </cell>
          <cell r="J85">
            <v>25456</v>
          </cell>
          <cell r="K85">
            <v>3.3050468959356857E-2</v>
          </cell>
          <cell r="L85">
            <v>47307</v>
          </cell>
          <cell r="M85">
            <v>6.7277143661667371E-2</v>
          </cell>
          <cell r="N85">
            <v>-0.46189781639080896</v>
          </cell>
          <cell r="Q85" t="str">
            <v xml:space="preserve"> グランディス</v>
          </cell>
          <cell r="R85">
            <v>1044</v>
          </cell>
          <cell r="S85">
            <v>1.6508277857718884E-2</v>
          </cell>
          <cell r="T85">
            <v>2423</v>
          </cell>
          <cell r="U85">
            <v>3.7215660374460502E-2</v>
          </cell>
          <cell r="V85">
            <v>-0.56912917870408586</v>
          </cell>
          <cell r="X85">
            <v>25456</v>
          </cell>
          <cell r="Y85">
            <v>3.3050468959356857E-2</v>
          </cell>
          <cell r="Z85">
            <v>47307</v>
          </cell>
          <cell r="AA85">
            <v>6.7277143661667371E-2</v>
          </cell>
          <cell r="AB85">
            <v>-0.46189781639080896</v>
          </cell>
        </row>
        <row r="86">
          <cell r="C86" t="str">
            <v>RVR</v>
          </cell>
          <cell r="D86">
            <v>81</v>
          </cell>
          <cell r="E86">
            <v>1.2808146613747411E-3</v>
          </cell>
          <cell r="F86">
            <v>579</v>
          </cell>
          <cell r="G86">
            <v>8.8930529743345577E-3</v>
          </cell>
          <cell r="H86">
            <v>-0.86010362694300513</v>
          </cell>
          <cell r="J86">
            <v>2840</v>
          </cell>
          <cell r="K86">
            <v>3.6872773351890897E-3</v>
          </cell>
          <cell r="L86">
            <v>2488</v>
          </cell>
          <cell r="M86">
            <v>3.5382825677009412E-3</v>
          </cell>
          <cell r="N86">
            <v>0.14147909967845651</v>
          </cell>
          <cell r="Q86" t="str">
            <v xml:space="preserve"> RVR</v>
          </cell>
          <cell r="R86">
            <v>81</v>
          </cell>
          <cell r="S86">
            <v>1.2808146613747411E-3</v>
          </cell>
          <cell r="T86">
            <v>579</v>
          </cell>
          <cell r="U86">
            <v>8.8930529743345577E-3</v>
          </cell>
          <cell r="V86">
            <v>-0.86010362694300513</v>
          </cell>
          <cell r="X86">
            <v>2840</v>
          </cell>
          <cell r="Y86">
            <v>3.6872773351890897E-3</v>
          </cell>
          <cell r="Z86">
            <v>2488</v>
          </cell>
          <cell r="AA86">
            <v>3.5382825677009412E-3</v>
          </cell>
          <cell r="AB86">
            <v>0.14147909967845651</v>
          </cell>
        </row>
        <row r="87">
          <cell r="C87" t="str">
            <v>Chariot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 t="str">
            <v>NM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 t="str">
            <v>NM</v>
          </cell>
          <cell r="Q87" t="str">
            <v xml:space="preserve"> シャリオ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 t="str">
            <v>NM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 t="str">
            <v>NM</v>
          </cell>
        </row>
        <row r="88">
          <cell r="C88" t="str">
            <v>Starion</v>
          </cell>
          <cell r="D88">
            <v>2399</v>
          </cell>
          <cell r="E88">
            <v>3.793425151404943E-2</v>
          </cell>
          <cell r="F88">
            <v>3316</v>
          </cell>
          <cell r="G88">
            <v>5.0931543459228658E-2</v>
          </cell>
          <cell r="H88" t="str">
            <v>NM</v>
          </cell>
          <cell r="J88">
            <v>39774</v>
          </cell>
          <cell r="K88">
            <v>5.1640059411905227E-2</v>
          </cell>
          <cell r="L88">
            <v>23197</v>
          </cell>
          <cell r="M88">
            <v>3.298936524234676E-2</v>
          </cell>
          <cell r="N88" t="str">
            <v>NM</v>
          </cell>
          <cell r="Q88" t="str">
            <v xml:space="preserve"> スタリオン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>NM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 t="str">
            <v>NM</v>
          </cell>
        </row>
        <row r="89">
          <cell r="B89" t="str">
            <v xml:space="preserve">   Mazda Total</v>
          </cell>
          <cell r="C89" t="str">
            <v>Grandis</v>
          </cell>
          <cell r="D89">
            <v>2399</v>
          </cell>
          <cell r="E89">
            <v>3.793425151404943E-2</v>
          </cell>
          <cell r="F89">
            <v>3316</v>
          </cell>
          <cell r="G89">
            <v>5.0931543459228658E-2</v>
          </cell>
          <cell r="H89">
            <v>-0.27653799758745479</v>
          </cell>
          <cell r="J89">
            <v>39774</v>
          </cell>
          <cell r="K89">
            <v>5.1640059411905234E-2</v>
          </cell>
          <cell r="L89">
            <v>23822</v>
          </cell>
          <cell r="M89">
            <v>3.3878202302159093E-2</v>
          </cell>
          <cell r="N89">
            <v>0.66963311224918143</v>
          </cell>
          <cell r="P89" t="str">
            <v xml:space="preserve">   Mazda Total</v>
          </cell>
          <cell r="Q89" t="str">
            <v>マツダ合計</v>
          </cell>
          <cell r="R89">
            <v>2399</v>
          </cell>
          <cell r="S89">
            <v>3.793425151404943E-2</v>
          </cell>
          <cell r="T89">
            <v>3316</v>
          </cell>
          <cell r="U89">
            <v>5.0931543459228658E-2</v>
          </cell>
          <cell r="V89">
            <v>-0.27653799758745479</v>
          </cell>
          <cell r="X89">
            <v>39774</v>
          </cell>
          <cell r="Y89">
            <v>5.1640059411905234E-2</v>
          </cell>
          <cell r="Z89">
            <v>23822</v>
          </cell>
          <cell r="AA89">
            <v>3.3878202302159093E-2</v>
          </cell>
          <cell r="AB89">
            <v>0.66963311224918143</v>
          </cell>
        </row>
        <row r="90">
          <cell r="C90" t="str">
            <v>Sentia</v>
          </cell>
          <cell r="D90">
            <v>20</v>
          </cell>
          <cell r="E90">
            <v>3.1625053367277558E-4</v>
          </cell>
          <cell r="F90">
            <v>93</v>
          </cell>
          <cell r="G90">
            <v>1.4284178352558096E-3</v>
          </cell>
          <cell r="H90">
            <v>-0.78494623655913975</v>
          </cell>
          <cell r="J90">
            <v>1306</v>
          </cell>
          <cell r="K90">
            <v>1.6956282393510392E-3</v>
          </cell>
          <cell r="L90">
            <v>1439</v>
          </cell>
          <cell r="M90">
            <v>2.0464584465119191E-3</v>
          </cell>
          <cell r="N90">
            <v>-9.2425295343988911E-2</v>
          </cell>
          <cell r="Q90" t="str">
            <v xml:space="preserve"> センティア</v>
          </cell>
          <cell r="R90">
            <v>20</v>
          </cell>
          <cell r="S90">
            <v>3.1625053367277558E-4</v>
          </cell>
          <cell r="T90">
            <v>93</v>
          </cell>
          <cell r="U90">
            <v>1.4284178352558096E-3</v>
          </cell>
          <cell r="V90">
            <v>-0.78494623655913975</v>
          </cell>
          <cell r="X90">
            <v>1306</v>
          </cell>
          <cell r="Y90">
            <v>1.6956282393510392E-3</v>
          </cell>
          <cell r="Z90">
            <v>1439</v>
          </cell>
          <cell r="AA90">
            <v>2.0464584465119191E-3</v>
          </cell>
          <cell r="AB90">
            <v>-9.2425295343988911E-2</v>
          </cell>
        </row>
        <row r="91">
          <cell r="C91" t="str">
            <v>Capella (3)</v>
          </cell>
          <cell r="D91">
            <v>9</v>
          </cell>
          <cell r="E91">
            <v>1.42312740152749E-4</v>
          </cell>
          <cell r="F91">
            <v>23</v>
          </cell>
          <cell r="G91">
            <v>3.5326462592347982E-4</v>
          </cell>
          <cell r="H91">
            <v>-0.60869565217391308</v>
          </cell>
          <cell r="J91">
            <v>214</v>
          </cell>
          <cell r="K91">
            <v>2.7784413722903707E-4</v>
          </cell>
          <cell r="L91">
            <v>442</v>
          </cell>
          <cell r="M91">
            <v>6.2858556869928295E-4</v>
          </cell>
          <cell r="N91">
            <v>-0.51583710407239813</v>
          </cell>
          <cell r="Q91" t="str">
            <v xml:space="preserve"> カペラ</v>
          </cell>
          <cell r="R91">
            <v>9</v>
          </cell>
          <cell r="S91">
            <v>1.42312740152749E-4</v>
          </cell>
          <cell r="T91">
            <v>23</v>
          </cell>
          <cell r="U91">
            <v>3.5326462592347982E-4</v>
          </cell>
          <cell r="V91">
            <v>-0.60869565217391308</v>
          </cell>
          <cell r="X91">
            <v>214</v>
          </cell>
          <cell r="Y91">
            <v>2.7784413722903707E-4</v>
          </cell>
          <cell r="Z91">
            <v>442</v>
          </cell>
          <cell r="AA91">
            <v>6.2858556869928295E-4</v>
          </cell>
          <cell r="AB91">
            <v>-0.51583710407239813</v>
          </cell>
        </row>
        <row r="92">
          <cell r="C92" t="str">
            <v>Anfini MS-9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 t="str">
            <v>NM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 t="str">
            <v>NM</v>
          </cell>
          <cell r="Q92" t="str">
            <v xml:space="preserve"> MS-9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 t="str">
            <v>NM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 t="str">
            <v>NM</v>
          </cell>
        </row>
        <row r="93">
          <cell r="B93" t="str">
            <v xml:space="preserve">   Mazda Total</v>
          </cell>
          <cell r="C93" t="str">
            <v>Cronos (3)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 t="str">
            <v>NM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 t="str">
            <v>NM</v>
          </cell>
          <cell r="P93" t="str">
            <v xml:space="preserve">   Mazda Total</v>
          </cell>
          <cell r="Q93" t="str">
            <v xml:space="preserve"> クロノス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>NM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 t="str">
            <v>NM</v>
          </cell>
        </row>
        <row r="94">
          <cell r="C94" t="str">
            <v>Escape</v>
          </cell>
          <cell r="D94">
            <v>74</v>
          </cell>
          <cell r="E94">
            <v>1.1701269745892696E-3</v>
          </cell>
          <cell r="F94">
            <v>0</v>
          </cell>
          <cell r="G94">
            <v>0</v>
          </cell>
          <cell r="H94" t="str">
            <v>NM</v>
          </cell>
          <cell r="J94">
            <v>74</v>
          </cell>
          <cell r="K94">
            <v>9.6076944649293189E-5</v>
          </cell>
          <cell r="L94">
            <v>0</v>
          </cell>
          <cell r="M94">
            <v>0</v>
          </cell>
          <cell r="N94" t="str">
            <v>NM</v>
          </cell>
          <cell r="Q94" t="str">
            <v xml:space="preserve"> エスケイプ</v>
          </cell>
          <cell r="R94">
            <v>74</v>
          </cell>
          <cell r="S94">
            <v>1.1701269745892696E-3</v>
          </cell>
          <cell r="T94">
            <v>0</v>
          </cell>
          <cell r="U94">
            <v>0</v>
          </cell>
          <cell r="V94" t="str">
            <v>NM</v>
          </cell>
          <cell r="X94">
            <v>74</v>
          </cell>
          <cell r="Y94">
            <v>9.6076944649293189E-5</v>
          </cell>
          <cell r="Z94">
            <v>0</v>
          </cell>
          <cell r="AA94">
            <v>0</v>
          </cell>
          <cell r="AB94" t="str">
            <v>NM</v>
          </cell>
        </row>
        <row r="95">
          <cell r="C95" t="str">
            <v>Luce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NM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 t="str">
            <v>NM</v>
          </cell>
          <cell r="Q95" t="str">
            <v xml:space="preserve"> ルーチェ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>NM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 t="str">
            <v>NM</v>
          </cell>
        </row>
        <row r="96">
          <cell r="C96" t="str">
            <v>MX-6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 t="str">
            <v>NM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 t="str">
            <v>NM</v>
          </cell>
          <cell r="Q96" t="str">
            <v xml:space="preserve"> MX-6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 t="str">
            <v>NM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 t="str">
            <v>NM</v>
          </cell>
        </row>
        <row r="97">
          <cell r="C97" t="str">
            <v>MPV</v>
          </cell>
          <cell r="D97">
            <v>1710</v>
          </cell>
          <cell r="E97">
            <v>2.7039420629022311E-2</v>
          </cell>
          <cell r="F97">
            <v>3085</v>
          </cell>
          <cell r="G97">
            <v>4.7383537868431969E-2</v>
          </cell>
          <cell r="H97">
            <v>-0.4457050243111832</v>
          </cell>
          <cell r="J97">
            <v>35541</v>
          </cell>
          <cell r="K97">
            <v>4.6144198510547692E-2</v>
          </cell>
          <cell r="L97">
            <v>19408</v>
          </cell>
          <cell r="M97">
            <v>2.760087945094046E-2</v>
          </cell>
          <cell r="N97">
            <v>0.83125515251442694</v>
          </cell>
          <cell r="Q97" t="str">
            <v xml:space="preserve"> MPV</v>
          </cell>
          <cell r="R97">
            <v>1710</v>
          </cell>
          <cell r="S97">
            <v>2.7039420629022311E-2</v>
          </cell>
          <cell r="T97">
            <v>3085</v>
          </cell>
          <cell r="U97">
            <v>4.7383537868431969E-2</v>
          </cell>
          <cell r="V97">
            <v>-0.4457050243111832</v>
          </cell>
          <cell r="X97">
            <v>35541</v>
          </cell>
          <cell r="Y97">
            <v>4.6144198510547692E-2</v>
          </cell>
          <cell r="Z97">
            <v>19408</v>
          </cell>
          <cell r="AA97">
            <v>2.760087945094046E-2</v>
          </cell>
          <cell r="AB97">
            <v>0.83125515251442694</v>
          </cell>
        </row>
        <row r="98">
          <cell r="C98" t="str">
            <v>Anfini MS-8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 t="str">
            <v>NM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 t="str">
            <v>NM</v>
          </cell>
          <cell r="Q98" t="str">
            <v xml:space="preserve"> MS-8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 t="str">
            <v>NM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 t="str">
            <v>NM</v>
          </cell>
        </row>
        <row r="99">
          <cell r="C99" t="str">
            <v>Eunos 800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 t="str">
            <v>NM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 t="str">
            <v>NM</v>
          </cell>
          <cell r="Q99" t="str">
            <v xml:space="preserve"> ユーノス800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 t="str">
            <v>NM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 t="str">
            <v>NM</v>
          </cell>
        </row>
        <row r="100">
          <cell r="C100" t="str">
            <v>Tribute</v>
          </cell>
          <cell r="D100">
            <v>464</v>
          </cell>
          <cell r="E100">
            <v>7.3370123812083934E-3</v>
          </cell>
          <cell r="F100">
            <v>0</v>
          </cell>
          <cell r="G100">
            <v>0</v>
          </cell>
          <cell r="H100" t="str">
            <v>NM</v>
          </cell>
          <cell r="J100">
            <v>746</v>
          </cell>
          <cell r="K100">
            <v>9.6855946903206375E-4</v>
          </cell>
          <cell r="L100">
            <v>0</v>
          </cell>
          <cell r="M100">
            <v>0</v>
          </cell>
          <cell r="N100" t="str">
            <v>NM</v>
          </cell>
          <cell r="Q100" t="str">
            <v xml:space="preserve"> トリビュート</v>
          </cell>
          <cell r="R100">
            <v>464</v>
          </cell>
          <cell r="S100">
            <v>7.3370123812083934E-3</v>
          </cell>
          <cell r="T100">
            <v>0</v>
          </cell>
          <cell r="U100">
            <v>0</v>
          </cell>
          <cell r="V100" t="str">
            <v>NM</v>
          </cell>
          <cell r="X100">
            <v>746</v>
          </cell>
          <cell r="Y100">
            <v>9.6855946903206375E-4</v>
          </cell>
          <cell r="Z100">
            <v>0</v>
          </cell>
          <cell r="AA100">
            <v>0</v>
          </cell>
          <cell r="AB100" t="str">
            <v>NM</v>
          </cell>
        </row>
        <row r="101">
          <cell r="C101" t="str">
            <v>Millenia</v>
          </cell>
          <cell r="D101">
            <v>122</v>
          </cell>
          <cell r="E101">
            <v>1.9291282554039311E-3</v>
          </cell>
          <cell r="F101">
            <v>115</v>
          </cell>
          <cell r="G101">
            <v>1.766323129617399E-3</v>
          </cell>
          <cell r="H101">
            <v>6.0869565217391397E-2</v>
          </cell>
          <cell r="J101">
            <v>1892</v>
          </cell>
          <cell r="K101">
            <v>2.4564537740062527E-3</v>
          </cell>
          <cell r="L101">
            <v>1846</v>
          </cell>
          <cell r="M101">
            <v>2.6252691398617111E-3</v>
          </cell>
          <cell r="N101">
            <v>2.4918743228602436E-2</v>
          </cell>
          <cell r="Q101" t="str">
            <v xml:space="preserve"> ミレーニア</v>
          </cell>
          <cell r="R101">
            <v>122</v>
          </cell>
          <cell r="S101">
            <v>1.9291282554039311E-3</v>
          </cell>
          <cell r="T101">
            <v>115</v>
          </cell>
          <cell r="U101">
            <v>1.766323129617399E-3</v>
          </cell>
          <cell r="V101">
            <v>6.0869565217391397E-2</v>
          </cell>
          <cell r="X101">
            <v>1892</v>
          </cell>
          <cell r="Y101">
            <v>2.4564537740062527E-3</v>
          </cell>
          <cell r="Z101">
            <v>1846</v>
          </cell>
          <cell r="AA101">
            <v>2.6252691398617111E-3</v>
          </cell>
          <cell r="AB101">
            <v>2.4918743228602436E-2</v>
          </cell>
        </row>
        <row r="102">
          <cell r="C102" t="str">
            <v>Eunos Cosmo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NM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 t="str">
            <v>NM</v>
          </cell>
          <cell r="Q102" t="str">
            <v xml:space="preserve"> コスモ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 t="str">
            <v>NM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 t="str">
            <v>NM</v>
          </cell>
        </row>
        <row r="103">
          <cell r="C103" t="str">
            <v>Ford Telester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NM</v>
          </cell>
          <cell r="J103">
            <v>1</v>
          </cell>
          <cell r="K103">
            <v>1.2983370898553132E-6</v>
          </cell>
          <cell r="L103">
            <v>62</v>
          </cell>
          <cell r="M103">
            <v>8.8172636333383578E-5</v>
          </cell>
          <cell r="N103">
            <v>-0.9838709677419355</v>
          </cell>
          <cell r="Q103" t="str">
            <v xml:space="preserve"> テレスター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 t="str">
            <v>NM</v>
          </cell>
          <cell r="X103">
            <v>1</v>
          </cell>
          <cell r="Y103">
            <v>1.2983370898553132E-6</v>
          </cell>
          <cell r="Z103">
            <v>62</v>
          </cell>
          <cell r="AA103">
            <v>8.8172636333383578E-5</v>
          </cell>
          <cell r="AB103">
            <v>-0.9838709677419355</v>
          </cell>
        </row>
        <row r="104">
          <cell r="C104" t="str">
            <v>Clef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NM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 t="str">
            <v>NM</v>
          </cell>
          <cell r="Q104" t="str">
            <v xml:space="preserve"> クレフ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 t="str">
            <v>NM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 t="str">
            <v>NM</v>
          </cell>
        </row>
        <row r="105">
          <cell r="C105" t="str">
            <v>Millenia</v>
          </cell>
          <cell r="D105">
            <v>785</v>
          </cell>
          <cell r="E105">
            <v>1.1680157124151887E-2</v>
          </cell>
          <cell r="F105">
            <v>900</v>
          </cell>
          <cell r="G105">
            <v>1.299751603026977E-2</v>
          </cell>
          <cell r="H105">
            <v>1.1372549019607843</v>
          </cell>
          <cell r="J105">
            <v>10975</v>
          </cell>
          <cell r="K105">
            <v>1.5523886983273807E-2</v>
          </cell>
          <cell r="L105">
            <v>10032</v>
          </cell>
          <cell r="M105">
            <v>1.572268395242446E-2</v>
          </cell>
          <cell r="N105">
            <v>0.38596491228070184</v>
          </cell>
          <cell r="Q105" t="str">
            <v xml:space="preserve"> ミレーニア</v>
          </cell>
          <cell r="R105">
            <v>109</v>
          </cell>
          <cell r="S105">
            <v>1.5013360513484477E-3</v>
          </cell>
          <cell r="T105">
            <v>51</v>
          </cell>
          <cell r="U105">
            <v>6.9248316315446447E-4</v>
          </cell>
          <cell r="V105">
            <v>1.1372549019607843</v>
          </cell>
          <cell r="X105">
            <v>869</v>
          </cell>
          <cell r="Y105">
            <v>2.3127202273864399E-3</v>
          </cell>
          <cell r="Z105">
            <v>627</v>
          </cell>
          <cell r="AA105">
            <v>1.5620017538265306E-3</v>
          </cell>
          <cell r="AB105">
            <v>0.38596491228070184</v>
          </cell>
        </row>
        <row r="106">
          <cell r="B106" t="str">
            <v xml:space="preserve">   Fuji Heavy Total</v>
          </cell>
          <cell r="C106" t="str">
            <v>Eunos Cosmo</v>
          </cell>
          <cell r="D106">
            <v>936</v>
          </cell>
          <cell r="E106">
            <v>1.4800524975885897E-2</v>
          </cell>
          <cell r="F106">
            <v>949</v>
          </cell>
          <cell r="G106">
            <v>1.4576005652234015E-2</v>
          </cell>
          <cell r="H106">
            <v>-0.12777777777777777</v>
          </cell>
          <cell r="J106">
            <v>11911</v>
          </cell>
          <cell r="K106">
            <v>1.5464493077266637E-2</v>
          </cell>
          <cell r="L106">
            <v>10981</v>
          </cell>
          <cell r="M106">
            <v>1.5616511606078793E-2</v>
          </cell>
          <cell r="N106">
            <v>0.1505398888772409</v>
          </cell>
          <cell r="P106" t="str">
            <v xml:space="preserve">   Fuji Heavy Total</v>
          </cell>
          <cell r="Q106" t="str">
            <v xml:space="preserve"> コスモ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 t="str">
            <v>NM</v>
          </cell>
          <cell r="X106">
            <v>10975</v>
          </cell>
          <cell r="Y106">
            <v>1.5523886983273807E-2</v>
          </cell>
          <cell r="Z106">
            <v>9539</v>
          </cell>
          <cell r="AA106">
            <v>1.4950028132194672E-2</v>
          </cell>
          <cell r="AB106">
            <v>0.1505398888772409</v>
          </cell>
        </row>
        <row r="107">
          <cell r="B107" t="str">
            <v xml:space="preserve">   Fuji Heavy Total</v>
          </cell>
          <cell r="C107" t="str">
            <v>Alcyone</v>
          </cell>
          <cell r="D107">
            <v>936</v>
          </cell>
          <cell r="E107">
            <v>1.4800524975885897E-2</v>
          </cell>
          <cell r="F107">
            <v>949</v>
          </cell>
          <cell r="G107">
            <v>1.4576005652234015E-2</v>
          </cell>
          <cell r="H107">
            <v>-1.3698630136986356E-2</v>
          </cell>
          <cell r="J107">
            <v>11911</v>
          </cell>
          <cell r="K107">
            <v>1.5464493077266637E-2</v>
          </cell>
          <cell r="L107">
            <v>10488</v>
          </cell>
          <cell r="M107">
            <v>1.4915396933298823E-2</v>
          </cell>
          <cell r="N107">
            <v>0.13567887109077037</v>
          </cell>
          <cell r="P107" t="str">
            <v xml:space="preserve">   Fuji Heavy Total</v>
          </cell>
          <cell r="Q107" t="str">
            <v xml:space="preserve"> アルシオーネ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>NM</v>
          </cell>
          <cell r="X107">
            <v>11911</v>
          </cell>
          <cell r="Y107">
            <v>1.5464493077266637E-2</v>
          </cell>
          <cell r="Z107">
            <v>10488</v>
          </cell>
          <cell r="AA107">
            <v>1.4915396933298823E-2</v>
          </cell>
          <cell r="AB107">
            <v>0.13567887109077037</v>
          </cell>
        </row>
        <row r="108">
          <cell r="C108" t="str">
            <v>Alcyone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NM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 t="str">
            <v>NM</v>
          </cell>
          <cell r="Q108" t="str">
            <v xml:space="preserve"> アルシオーネ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 t="str">
            <v>NM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 t="str">
            <v>NM</v>
          </cell>
        </row>
        <row r="109">
          <cell r="C109" t="str">
            <v>Legacy (3)</v>
          </cell>
          <cell r="D109">
            <v>871</v>
          </cell>
          <cell r="E109">
            <v>1.3772710741449376E-2</v>
          </cell>
          <cell r="F109">
            <v>860</v>
          </cell>
          <cell r="G109">
            <v>1.3209025143225767E-2</v>
          </cell>
          <cell r="H109">
            <v>1.2790697674418539E-2</v>
          </cell>
          <cell r="J109">
            <v>10441</v>
          </cell>
          <cell r="K109">
            <v>1.3555937555179327E-2</v>
          </cell>
          <cell r="L109">
            <v>9068</v>
          </cell>
          <cell r="M109">
            <v>1.2895959133405199E-2</v>
          </cell>
          <cell r="N109">
            <v>0.15141155712395227</v>
          </cell>
          <cell r="Q109" t="str">
            <v xml:space="preserve"> レガシー</v>
          </cell>
          <cell r="R109">
            <v>871</v>
          </cell>
          <cell r="S109">
            <v>1.3772710741449376E-2</v>
          </cell>
          <cell r="T109">
            <v>860</v>
          </cell>
          <cell r="U109">
            <v>1.3209025143225767E-2</v>
          </cell>
          <cell r="V109">
            <v>1.2790697674418539E-2</v>
          </cell>
          <cell r="X109">
            <v>10441</v>
          </cell>
          <cell r="Y109">
            <v>1.3555937555179327E-2</v>
          </cell>
          <cell r="Z109">
            <v>9068</v>
          </cell>
          <cell r="AA109">
            <v>1.2895959133405199E-2</v>
          </cell>
          <cell r="AB109">
            <v>0.15141155712395227</v>
          </cell>
        </row>
        <row r="110">
          <cell r="C110" t="str">
            <v>Forester (3)</v>
          </cell>
          <cell r="D110">
            <v>65</v>
          </cell>
          <cell r="E110">
            <v>1.0278142344365207E-3</v>
          </cell>
          <cell r="F110">
            <v>89</v>
          </cell>
          <cell r="G110">
            <v>1.3669805090082479E-3</v>
          </cell>
          <cell r="H110">
            <v>-0.2696629213483146</v>
          </cell>
          <cell r="J110">
            <v>1470</v>
          </cell>
          <cell r="K110">
            <v>1.9085555220873106E-3</v>
          </cell>
          <cell r="L110">
            <v>1913</v>
          </cell>
          <cell r="M110">
            <v>2.7205524726735936E-3</v>
          </cell>
          <cell r="N110">
            <v>-0.23157344485101938</v>
          </cell>
          <cell r="Q110" t="str">
            <v xml:space="preserve"> フォレスター</v>
          </cell>
          <cell r="R110">
            <v>65</v>
          </cell>
          <cell r="S110">
            <v>1.0278142344365207E-3</v>
          </cell>
          <cell r="T110">
            <v>89</v>
          </cell>
          <cell r="U110">
            <v>1.3669805090082479E-3</v>
          </cell>
          <cell r="V110">
            <v>-0.2696629213483146</v>
          </cell>
          <cell r="X110">
            <v>1470</v>
          </cell>
          <cell r="Y110">
            <v>1.9085555220873106E-3</v>
          </cell>
          <cell r="Z110">
            <v>1913</v>
          </cell>
          <cell r="AA110">
            <v>2.7205524726735936E-3</v>
          </cell>
          <cell r="AB110">
            <v>-0.23157344485101938</v>
          </cell>
        </row>
        <row r="111">
          <cell r="B111" t="str">
            <v xml:space="preserve">   Fuji Heavy Total</v>
          </cell>
          <cell r="D111">
            <v>32</v>
          </cell>
          <cell r="E111">
            <v>4.761337935960005E-4</v>
          </cell>
          <cell r="F111">
            <v>0</v>
          </cell>
          <cell r="G111">
            <v>0</v>
          </cell>
          <cell r="H111">
            <v>-0.31228784792939579</v>
          </cell>
          <cell r="J111">
            <v>325</v>
          </cell>
          <cell r="K111">
            <v>4.5970508150924714E-4</v>
          </cell>
          <cell r="L111">
            <v>0</v>
          </cell>
          <cell r="M111">
            <v>0</v>
          </cell>
          <cell r="N111">
            <v>-0.20985048372911175</v>
          </cell>
          <cell r="P111" t="str">
            <v xml:space="preserve">   Fuji Heavy Total</v>
          </cell>
          <cell r="Q111" t="str">
            <v>富士重工合計</v>
          </cell>
          <cell r="R111">
            <v>1013</v>
          </cell>
          <cell r="S111">
            <v>1.3952783669871353E-2</v>
          </cell>
          <cell r="T111">
            <v>1473</v>
          </cell>
          <cell r="U111">
            <v>2.0000543124049534E-2</v>
          </cell>
          <cell r="V111">
            <v>-0.31228784792939579</v>
          </cell>
          <cell r="X111">
            <v>4492</v>
          </cell>
          <cell r="Y111">
            <v>1.1954820784142563E-2</v>
          </cell>
          <cell r="Z111">
            <v>5685</v>
          </cell>
          <cell r="AA111">
            <v>1.4162647480867346E-2</v>
          </cell>
          <cell r="AB111">
            <v>-0.20985048372911175</v>
          </cell>
        </row>
        <row r="112">
          <cell r="B112" t="str">
            <v xml:space="preserve">   Daihatsu Total</v>
          </cell>
          <cell r="C112" t="str">
            <v>Alcyone</v>
          </cell>
          <cell r="D112">
            <v>23</v>
          </cell>
          <cell r="E112">
            <v>3.636881137236919E-4</v>
          </cell>
          <cell r="F112">
            <v>0</v>
          </cell>
          <cell r="G112">
            <v>0</v>
          </cell>
          <cell r="H112" t="str">
            <v>NM</v>
          </cell>
          <cell r="J112">
            <v>348</v>
          </cell>
          <cell r="K112">
            <v>4.5182130726964905E-4</v>
          </cell>
          <cell r="L112">
            <v>0</v>
          </cell>
          <cell r="M112">
            <v>0</v>
          </cell>
          <cell r="N112" t="str">
            <v>NM</v>
          </cell>
          <cell r="P112" t="str">
            <v xml:space="preserve">   Fuji Heavy Total</v>
          </cell>
          <cell r="Q112" t="str">
            <v xml:space="preserve"> アルシオーネ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 t="str">
            <v>NM</v>
          </cell>
          <cell r="X112">
            <v>325</v>
          </cell>
          <cell r="Y112">
            <v>4.5970508150924714E-4</v>
          </cell>
          <cell r="Z112">
            <v>0</v>
          </cell>
          <cell r="AA112">
            <v>0</v>
          </cell>
          <cell r="AB112" t="str">
            <v>NM</v>
          </cell>
        </row>
        <row r="113">
          <cell r="B113" t="str">
            <v xml:space="preserve">   Daihatsu Total</v>
          </cell>
          <cell r="C113" t="str">
            <v>Altis</v>
          </cell>
          <cell r="D113">
            <v>23</v>
          </cell>
          <cell r="E113">
            <v>3.636881137236919E-4</v>
          </cell>
          <cell r="F113">
            <v>0</v>
          </cell>
          <cell r="G113">
            <v>0</v>
          </cell>
          <cell r="H113" t="str">
            <v>NM</v>
          </cell>
          <cell r="J113">
            <v>348</v>
          </cell>
          <cell r="K113">
            <v>4.5182130726964905E-4</v>
          </cell>
          <cell r="L113">
            <v>0</v>
          </cell>
          <cell r="M113">
            <v>0</v>
          </cell>
          <cell r="N113" t="str">
            <v>NM</v>
          </cell>
          <cell r="P113" t="str">
            <v xml:space="preserve">   Fuji Heavy Total</v>
          </cell>
          <cell r="Q113" t="str">
            <v xml:space="preserve"> アルティス</v>
          </cell>
          <cell r="R113">
            <v>32</v>
          </cell>
          <cell r="S113">
            <v>4.761337935960005E-4</v>
          </cell>
          <cell r="T113">
            <v>0</v>
          </cell>
          <cell r="U113">
            <v>0</v>
          </cell>
          <cell r="V113" t="str">
            <v>NM</v>
          </cell>
          <cell r="X113">
            <v>348</v>
          </cell>
          <cell r="Y113">
            <v>4.5182130726964905E-4</v>
          </cell>
          <cell r="Z113">
            <v>0</v>
          </cell>
          <cell r="AA113">
            <v>0</v>
          </cell>
          <cell r="AB113" t="str">
            <v>NM</v>
          </cell>
        </row>
        <row r="114">
          <cell r="C114" t="str">
            <v>Altis</v>
          </cell>
          <cell r="D114">
            <v>23</v>
          </cell>
          <cell r="E114">
            <v>3.636881137236919E-4</v>
          </cell>
          <cell r="F114">
            <v>0</v>
          </cell>
          <cell r="G114">
            <v>0</v>
          </cell>
          <cell r="H114" t="str">
            <v>NM</v>
          </cell>
          <cell r="J114">
            <v>348</v>
          </cell>
          <cell r="K114">
            <v>4.5182130726964905E-4</v>
          </cell>
          <cell r="L114">
            <v>0</v>
          </cell>
          <cell r="M114">
            <v>0</v>
          </cell>
          <cell r="N114" t="str">
            <v>NM</v>
          </cell>
          <cell r="Q114" t="str">
            <v xml:space="preserve"> アルティス</v>
          </cell>
          <cell r="R114">
            <v>23</v>
          </cell>
          <cell r="S114">
            <v>3.636881137236919E-4</v>
          </cell>
          <cell r="T114">
            <v>0</v>
          </cell>
          <cell r="U114">
            <v>0</v>
          </cell>
          <cell r="V114" t="str">
            <v>NM</v>
          </cell>
          <cell r="X114">
            <v>348</v>
          </cell>
          <cell r="Y114">
            <v>4.5182130726964905E-4</v>
          </cell>
          <cell r="Z114">
            <v>0</v>
          </cell>
          <cell r="AA114">
            <v>0</v>
          </cell>
          <cell r="AB114" t="str">
            <v>NM</v>
          </cell>
        </row>
        <row r="115">
          <cell r="B115" t="str">
            <v xml:space="preserve">   Imports Total</v>
          </cell>
          <cell r="D115">
            <v>18156</v>
          </cell>
          <cell r="E115">
            <v>0.27014641114153076</v>
          </cell>
          <cell r="F115">
            <v>17060</v>
          </cell>
          <cell r="G115">
            <v>0.24637513719600254</v>
          </cell>
          <cell r="H115">
            <v>6.4243845252051512E-2</v>
          </cell>
          <cell r="J115">
            <v>207610</v>
          </cell>
          <cell r="K115">
            <v>0.29365960606810709</v>
          </cell>
          <cell r="L115">
            <v>198963</v>
          </cell>
          <cell r="M115">
            <v>0.31182539545715993</v>
          </cell>
          <cell r="N115">
            <v>4.3460341872609387E-2</v>
          </cell>
          <cell r="P115" t="str">
            <v xml:space="preserve">   Imports Total</v>
          </cell>
          <cell r="Q115" t="str">
            <v>輸入車合計</v>
          </cell>
          <cell r="R115">
            <v>18156</v>
          </cell>
          <cell r="S115">
            <v>0.27014641114153076</v>
          </cell>
          <cell r="T115">
            <v>17060</v>
          </cell>
          <cell r="U115">
            <v>0.24637513719600254</v>
          </cell>
          <cell r="V115">
            <v>6.4243845252051512E-2</v>
          </cell>
          <cell r="X115">
            <v>207610</v>
          </cell>
          <cell r="Y115">
            <v>0.29365960606810709</v>
          </cell>
          <cell r="Z115">
            <v>198963</v>
          </cell>
          <cell r="AA115">
            <v>0.31182539545715993</v>
          </cell>
          <cell r="AB115">
            <v>4.3460341872609387E-2</v>
          </cell>
        </row>
        <row r="116">
          <cell r="B116" t="str">
            <v xml:space="preserve">   Imports Total</v>
          </cell>
          <cell r="D116">
            <v>22541</v>
          </cell>
          <cell r="E116">
            <v>0.35643016397590171</v>
          </cell>
          <cell r="F116">
            <v>23394</v>
          </cell>
          <cell r="G116">
            <v>0.35931620255886465</v>
          </cell>
          <cell r="H116">
            <v>-3.6462340771137858E-2</v>
          </cell>
          <cell r="J116">
            <v>230151</v>
          </cell>
          <cell r="K116">
            <v>0.29881357956729021</v>
          </cell>
          <cell r="L116">
            <v>222357</v>
          </cell>
          <cell r="M116">
            <v>0.316222627373906</v>
          </cell>
          <cell r="N116">
            <v>3.5051741119011215E-2</v>
          </cell>
          <cell r="P116" t="str">
            <v xml:space="preserve">   Imports Total</v>
          </cell>
          <cell r="Q116" t="str">
            <v>輸入車合計</v>
          </cell>
          <cell r="R116">
            <v>22541</v>
          </cell>
          <cell r="S116">
            <v>0.35643016397590171</v>
          </cell>
          <cell r="T116">
            <v>23394</v>
          </cell>
          <cell r="U116">
            <v>0.35931620255886465</v>
          </cell>
          <cell r="V116">
            <v>-3.6462340771137858E-2</v>
          </cell>
          <cell r="X116">
            <v>230151</v>
          </cell>
          <cell r="Y116">
            <v>0.29881357956729021</v>
          </cell>
          <cell r="Z116">
            <v>222357</v>
          </cell>
          <cell r="AA116">
            <v>0.316222627373906</v>
          </cell>
          <cell r="AB116">
            <v>3.5051741119011215E-2</v>
          </cell>
        </row>
        <row r="118">
          <cell r="B118" t="str">
            <v>Compact  Passenger Cars</v>
          </cell>
          <cell r="C118" t="str">
            <v>Altis</v>
          </cell>
          <cell r="D118">
            <v>173581</v>
          </cell>
          <cell r="E118">
            <v>1</v>
          </cell>
          <cell r="F118">
            <v>160216</v>
          </cell>
          <cell r="G118">
            <v>1</v>
          </cell>
          <cell r="H118">
            <v>7.5871172122492059E-2</v>
          </cell>
          <cell r="J118">
            <v>2208388</v>
          </cell>
          <cell r="K118">
            <v>1</v>
          </cell>
          <cell r="L118">
            <v>1961042</v>
          </cell>
          <cell r="M118">
            <v>1.0005067747534717</v>
          </cell>
          <cell r="N118">
            <v>3.7615206609547425E-2</v>
          </cell>
          <cell r="P118" t="str">
            <v>小型乗用車合計</v>
          </cell>
          <cell r="Q118" t="str">
            <v xml:space="preserve"> アルティス</v>
          </cell>
          <cell r="R118">
            <v>183393</v>
          </cell>
          <cell r="S118">
            <v>1</v>
          </cell>
          <cell r="T118">
            <v>170460</v>
          </cell>
          <cell r="U118">
            <v>1</v>
          </cell>
          <cell r="V118">
            <v>7.5871172122492059E-2</v>
          </cell>
          <cell r="X118">
            <v>2034807</v>
          </cell>
          <cell r="Y118">
            <v>0</v>
          </cell>
          <cell r="Z118">
            <v>1961042</v>
          </cell>
          <cell r="AA118">
            <v>0</v>
          </cell>
          <cell r="AB118">
            <v>3.7615206609547425E-2</v>
          </cell>
        </row>
        <row r="119">
          <cell r="B119" t="str">
            <v>Compact  Passenger Cars</v>
          </cell>
          <cell r="D119">
            <v>173581</v>
          </cell>
          <cell r="E119">
            <v>1</v>
          </cell>
          <cell r="F119">
            <v>160216</v>
          </cell>
          <cell r="G119">
            <v>1</v>
          </cell>
          <cell r="H119">
            <v>8.341863484296197E-2</v>
          </cell>
          <cell r="J119">
            <v>2208388</v>
          </cell>
          <cell r="L119">
            <v>2121258</v>
          </cell>
          <cell r="N119">
            <v>4.1074683041855353E-2</v>
          </cell>
          <cell r="P119" t="str">
            <v>小型乗用車合計</v>
          </cell>
          <cell r="R119">
            <v>173581</v>
          </cell>
          <cell r="S119">
            <v>1</v>
          </cell>
          <cell r="T119">
            <v>160216</v>
          </cell>
          <cell r="U119">
            <v>1</v>
          </cell>
          <cell r="V119">
            <v>8.341863484296197E-2</v>
          </cell>
          <cell r="X119">
            <v>2208388</v>
          </cell>
          <cell r="Y119">
            <v>0</v>
          </cell>
          <cell r="Z119">
            <v>2121258</v>
          </cell>
          <cell r="AA119">
            <v>0</v>
          </cell>
          <cell r="AB119">
            <v>4.1074683041855353E-2</v>
          </cell>
        </row>
        <row r="120">
          <cell r="B120" t="str">
            <v xml:space="preserve">   Imports Total</v>
          </cell>
          <cell r="D120">
            <v>88250</v>
          </cell>
          <cell r="E120">
            <v>0.47887869220744522</v>
          </cell>
          <cell r="F120">
            <v>84592</v>
          </cell>
          <cell r="G120">
            <v>0.49625718643670069</v>
          </cell>
          <cell r="H120">
            <v>-5.6123303735969188E-2</v>
          </cell>
          <cell r="J120">
            <v>949573</v>
          </cell>
          <cell r="K120">
            <v>0.46104618275836473</v>
          </cell>
          <cell r="L120">
            <v>894401</v>
          </cell>
          <cell r="M120">
            <v>0.45608457136563119</v>
          </cell>
          <cell r="N120">
            <v>-2.983170978069194E-2</v>
          </cell>
          <cell r="P120" t="str">
            <v xml:space="preserve">   Imports Total</v>
          </cell>
          <cell r="Q120" t="str">
            <v>輸入車合計</v>
          </cell>
          <cell r="R120">
            <v>22536</v>
          </cell>
          <cell r="S120">
            <v>0.31040467204760197</v>
          </cell>
          <cell r="T120">
            <v>23876</v>
          </cell>
          <cell r="U120">
            <v>0.32419074516619595</v>
          </cell>
          <cell r="V120">
            <v>-5.6123303735969188E-2</v>
          </cell>
          <cell r="X120">
            <v>113337</v>
          </cell>
          <cell r="Y120">
            <v>0.30163034799919097</v>
          </cell>
          <cell r="Z120">
            <v>116822</v>
          </cell>
          <cell r="AA120">
            <v>0.29103057238520408</v>
          </cell>
          <cell r="AB120">
            <v>-2.983170978069194E-2</v>
          </cell>
        </row>
        <row r="121">
          <cell r="B121" t="str">
            <v xml:space="preserve">   Toyota Total</v>
          </cell>
          <cell r="D121">
            <v>70223</v>
          </cell>
          <cell r="E121">
            <v>0.40228481227784141</v>
          </cell>
          <cell r="F121">
            <v>66623</v>
          </cell>
          <cell r="G121">
            <v>0.41583237629200581</v>
          </cell>
          <cell r="H121">
            <v>4.3242859844902615E-2</v>
          </cell>
          <cell r="J121">
            <v>1019796</v>
          </cell>
          <cell r="K121">
            <v>0.45642749371940072</v>
          </cell>
          <cell r="L121">
            <v>961024</v>
          </cell>
          <cell r="M121">
            <v>0.45304437272599563</v>
          </cell>
          <cell r="N121">
            <v>0.10394413158420956</v>
          </cell>
          <cell r="P121" t="str">
            <v xml:space="preserve">   Toyota Total</v>
          </cell>
          <cell r="Q121" t="str">
            <v>トヨタ自動車合計</v>
          </cell>
          <cell r="R121">
            <v>88250</v>
          </cell>
          <cell r="S121">
            <v>0.48120702534993159</v>
          </cell>
          <cell r="T121">
            <v>84592</v>
          </cell>
          <cell r="U121">
            <v>0.49625718643670069</v>
          </cell>
          <cell r="V121">
            <v>4.3242859844902615E-2</v>
          </cell>
          <cell r="X121">
            <v>949573</v>
          </cell>
          <cell r="Y121">
            <v>0.46666489745710527</v>
          </cell>
          <cell r="Z121">
            <v>860164</v>
          </cell>
          <cell r="AA121">
            <v>0.43862599577163569</v>
          </cell>
          <cell r="AB121">
            <v>0.10394413158420956</v>
          </cell>
        </row>
        <row r="122">
          <cell r="B122" t="str">
            <v xml:space="preserve">   Toyota Total</v>
          </cell>
          <cell r="C122" t="str">
            <v>Crown (5)</v>
          </cell>
          <cell r="D122">
            <v>70223</v>
          </cell>
          <cell r="E122">
            <v>0.40455464595779494</v>
          </cell>
          <cell r="F122">
            <v>197564</v>
          </cell>
          <cell r="G122">
            <v>0.41583237629200581</v>
          </cell>
          <cell r="H122">
            <v>5.4035393182534586E-2</v>
          </cell>
          <cell r="J122">
            <v>1019796</v>
          </cell>
          <cell r="K122">
            <v>0.46178298378726929</v>
          </cell>
          <cell r="L122">
            <v>926787</v>
          </cell>
          <cell r="M122">
            <v>0.43690442181007683</v>
          </cell>
          <cell r="N122">
            <v>0.1003563925691664</v>
          </cell>
          <cell r="P122" t="str">
            <v xml:space="preserve">   Toyota Total</v>
          </cell>
          <cell r="Q122" t="str">
            <v xml:space="preserve"> クラウンセダン</v>
          </cell>
          <cell r="R122">
            <v>1531</v>
          </cell>
          <cell r="S122">
            <v>8.3481921338328068E-3</v>
          </cell>
          <cell r="T122">
            <v>1313</v>
          </cell>
          <cell r="U122">
            <v>7.7026868473542183E-3</v>
          </cell>
          <cell r="V122">
            <v>0.16603198781416606</v>
          </cell>
          <cell r="X122">
            <v>1019796</v>
          </cell>
          <cell r="Y122">
            <v>0.46178298378726929</v>
          </cell>
          <cell r="Z122">
            <v>926787</v>
          </cell>
          <cell r="AA122">
            <v>0.43690442181007683</v>
          </cell>
          <cell r="AB122">
            <v>0.1003563925691664</v>
          </cell>
        </row>
        <row r="123">
          <cell r="B123" t="str">
            <v>Compact  Passenger Cars</v>
          </cell>
          <cell r="C123" t="str">
            <v>Crown (5)</v>
          </cell>
          <cell r="D123">
            <v>1129</v>
          </cell>
          <cell r="E123">
            <v>6.5041680829123006E-3</v>
          </cell>
          <cell r="F123">
            <v>852</v>
          </cell>
          <cell r="G123">
            <v>5.3178209417286664E-3</v>
          </cell>
          <cell r="H123">
            <v>0.32511737089201875</v>
          </cell>
          <cell r="J123">
            <v>16753</v>
          </cell>
          <cell r="K123">
            <v>7.5860763597701128E-3</v>
          </cell>
          <cell r="L123">
            <v>14038</v>
          </cell>
          <cell r="M123">
            <v>6.6177711527782099E-3</v>
          </cell>
          <cell r="N123">
            <v>0.1934036187491095</v>
          </cell>
          <cell r="P123" t="str">
            <v>小型乗用車合計</v>
          </cell>
          <cell r="Q123" t="str">
            <v xml:space="preserve"> クラウンセダン</v>
          </cell>
          <cell r="R123">
            <v>1129</v>
          </cell>
          <cell r="S123">
            <v>6.5041680829123006E-3</v>
          </cell>
          <cell r="T123">
            <v>852</v>
          </cell>
          <cell r="U123">
            <v>5.3178209417286664E-3</v>
          </cell>
          <cell r="V123">
            <v>0.32511737089201875</v>
          </cell>
          <cell r="X123">
            <v>16753</v>
          </cell>
          <cell r="Y123">
            <v>7.5860763597701128E-3</v>
          </cell>
          <cell r="Z123">
            <v>14038</v>
          </cell>
          <cell r="AA123">
            <v>6.6177711527782099E-3</v>
          </cell>
          <cell r="AB123">
            <v>0.1934036187491095</v>
          </cell>
        </row>
        <row r="124">
          <cell r="C124" t="str">
            <v>Comfort</v>
          </cell>
          <cell r="D124">
            <v>789</v>
          </cell>
          <cell r="E124">
            <v>4.5454283590946011E-3</v>
          </cell>
          <cell r="F124">
            <v>727</v>
          </cell>
          <cell r="G124">
            <v>4.5376242073201182E-3</v>
          </cell>
          <cell r="H124">
            <v>8.5281980742778485E-2</v>
          </cell>
          <cell r="J124">
            <v>10385</v>
          </cell>
          <cell r="K124">
            <v>4.7025250997560211E-3</v>
          </cell>
          <cell r="L124">
            <v>10946</v>
          </cell>
          <cell r="M124">
            <v>5.1601455362808293E-3</v>
          </cell>
          <cell r="N124">
            <v>-5.1251598757537042E-2</v>
          </cell>
          <cell r="Q124" t="str">
            <v xml:space="preserve"> クラウン Comfort</v>
          </cell>
          <cell r="R124">
            <v>789</v>
          </cell>
          <cell r="S124">
            <v>4.5454283590946011E-3</v>
          </cell>
          <cell r="T124">
            <v>727</v>
          </cell>
          <cell r="U124">
            <v>4.5376242073201182E-3</v>
          </cell>
          <cell r="V124">
            <v>8.5281980742778485E-2</v>
          </cell>
          <cell r="X124">
            <v>10385</v>
          </cell>
          <cell r="Y124">
            <v>4.7025250997560211E-3</v>
          </cell>
          <cell r="Z124">
            <v>10946</v>
          </cell>
          <cell r="AA124">
            <v>5.1601455362808293E-3</v>
          </cell>
          <cell r="AB124">
            <v>-5.1251598757537042E-2</v>
          </cell>
        </row>
        <row r="125">
          <cell r="C125" t="str">
            <v>Crown HDT (5)</v>
          </cell>
          <cell r="D125">
            <v>1</v>
          </cell>
          <cell r="E125">
            <v>5.7609991876991148E-6</v>
          </cell>
          <cell r="F125">
            <v>6</v>
          </cell>
          <cell r="G125">
            <v>3.7449443251610329E-5</v>
          </cell>
          <cell r="H125">
            <v>-0.83333333333333337</v>
          </cell>
          <cell r="J125">
            <v>46</v>
          </cell>
          <cell r="K125">
            <v>2.0829673046584204E-5</v>
          </cell>
          <cell r="L125">
            <v>3811</v>
          </cell>
          <cell r="M125">
            <v>1.7965754283543068E-3</v>
          </cell>
          <cell r="N125">
            <v>-0.98792967725006564</v>
          </cell>
          <cell r="Q125" t="str">
            <v xml:space="preserve"> クラウン</v>
          </cell>
          <cell r="R125">
            <v>1</v>
          </cell>
          <cell r="S125">
            <v>5.7609991876991148E-6</v>
          </cell>
          <cell r="T125">
            <v>6</v>
          </cell>
          <cell r="U125">
            <v>3.7449443251610329E-5</v>
          </cell>
          <cell r="V125">
            <v>-0.83333333333333337</v>
          </cell>
          <cell r="X125">
            <v>46</v>
          </cell>
          <cell r="Y125">
            <v>2.0829673046584204E-5</v>
          </cell>
          <cell r="Z125">
            <v>3811</v>
          </cell>
          <cell r="AA125">
            <v>1.7965754283543068E-3</v>
          </cell>
          <cell r="AB125">
            <v>-0.98792967725006564</v>
          </cell>
        </row>
        <row r="126">
          <cell r="B126" t="str">
            <v xml:space="preserve">   Toyota Total</v>
          </cell>
          <cell r="C126" t="str">
            <v>Mark II (5)</v>
          </cell>
          <cell r="D126">
            <v>5257</v>
          </cell>
          <cell r="E126">
            <v>3.0285572729734245E-2</v>
          </cell>
          <cell r="F126">
            <v>4</v>
          </cell>
          <cell r="G126">
            <v>2.4966295501073549E-5</v>
          </cell>
          <cell r="H126">
            <v>1313.25</v>
          </cell>
          <cell r="J126">
            <v>11635</v>
          </cell>
          <cell r="K126">
            <v>5.2685488238479834E-3</v>
          </cell>
          <cell r="L126">
            <v>17</v>
          </cell>
          <cell r="M126">
            <v>8.0141123804836572E-6</v>
          </cell>
          <cell r="N126">
            <v>683.41176470588232</v>
          </cell>
          <cell r="P126" t="str">
            <v xml:space="preserve">   Toyota Total</v>
          </cell>
          <cell r="Q126" t="str">
            <v xml:space="preserve"> マークIIセダン</v>
          </cell>
          <cell r="R126">
            <v>5257</v>
          </cell>
          <cell r="S126">
            <v>3.0285572729734245E-2</v>
          </cell>
          <cell r="T126">
            <v>4</v>
          </cell>
          <cell r="U126">
            <v>2.4966295501073549E-5</v>
          </cell>
          <cell r="V126">
            <v>1313.25</v>
          </cell>
          <cell r="X126">
            <v>11635</v>
          </cell>
          <cell r="Y126">
            <v>5.2685488238479834E-3</v>
          </cell>
          <cell r="Z126">
            <v>17</v>
          </cell>
          <cell r="AA126">
            <v>8.0141123804836572E-6</v>
          </cell>
          <cell r="AB126">
            <v>683.41176470588232</v>
          </cell>
        </row>
        <row r="127">
          <cell r="C127" t="str">
            <v>Mark II HDT (5)</v>
          </cell>
          <cell r="D127">
            <v>14</v>
          </cell>
          <cell r="E127">
            <v>8.0653988627787601E-5</v>
          </cell>
          <cell r="F127">
            <v>2208</v>
          </cell>
          <cell r="G127">
            <v>1.37813951165926E-2</v>
          </cell>
          <cell r="H127">
            <v>-0.9936594202898551</v>
          </cell>
          <cell r="J127">
            <v>26945</v>
          </cell>
          <cell r="K127">
            <v>1.2201207396526335E-2</v>
          </cell>
          <cell r="L127">
            <v>38868</v>
          </cell>
          <cell r="M127">
            <v>1.8323089412037575E-2</v>
          </cell>
          <cell r="N127">
            <v>-0.30675620047339713</v>
          </cell>
          <cell r="Q127" t="str">
            <v xml:space="preserve"> マークII</v>
          </cell>
          <cell r="R127">
            <v>14</v>
          </cell>
          <cell r="S127">
            <v>8.0653988627787601E-5</v>
          </cell>
          <cell r="T127">
            <v>2208</v>
          </cell>
          <cell r="U127">
            <v>1.37813951165926E-2</v>
          </cell>
          <cell r="V127">
            <v>-0.9936594202898551</v>
          </cell>
          <cell r="X127">
            <v>26945</v>
          </cell>
          <cell r="Y127">
            <v>1.2201207396526335E-2</v>
          </cell>
          <cell r="Z127">
            <v>38868</v>
          </cell>
          <cell r="AA127">
            <v>1.8323089412037575E-2</v>
          </cell>
          <cell r="AB127">
            <v>-0.30675620047339713</v>
          </cell>
        </row>
        <row r="128">
          <cell r="C128" t="str">
            <v>Chaser HDT (5)</v>
          </cell>
          <cell r="D128">
            <v>619</v>
          </cell>
          <cell r="E128">
            <v>3.5660584971857518E-3</v>
          </cell>
          <cell r="F128">
            <v>673</v>
          </cell>
          <cell r="G128">
            <v>4.2005792180556251E-3</v>
          </cell>
          <cell r="H128">
            <v>-8.0237741456166467E-2</v>
          </cell>
          <cell r="J128">
            <v>8794</v>
          </cell>
          <cell r="K128">
            <v>3.9820901037317721E-3</v>
          </cell>
          <cell r="L128">
            <v>11548</v>
          </cell>
          <cell r="M128">
            <v>5.4439393982250155E-3</v>
          </cell>
          <cell r="N128">
            <v>-0.23848285417388293</v>
          </cell>
          <cell r="Q128" t="str">
            <v xml:space="preserve"> チェーサー</v>
          </cell>
          <cell r="R128">
            <v>619</v>
          </cell>
          <cell r="S128">
            <v>3.5660584971857518E-3</v>
          </cell>
          <cell r="T128">
            <v>673</v>
          </cell>
          <cell r="U128">
            <v>4.2005792180556251E-3</v>
          </cell>
          <cell r="V128">
            <v>-8.0237741456166467E-2</v>
          </cell>
          <cell r="X128">
            <v>8794</v>
          </cell>
          <cell r="Y128">
            <v>3.9820901037317721E-3</v>
          </cell>
          <cell r="Z128">
            <v>11548</v>
          </cell>
          <cell r="AA128">
            <v>5.4439393982250155E-3</v>
          </cell>
          <cell r="AB128">
            <v>-0.23848285417388293</v>
          </cell>
        </row>
        <row r="129">
          <cell r="C129" t="str">
            <v>Soarer (5)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NM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 t="str">
            <v>NM</v>
          </cell>
          <cell r="Q129" t="str">
            <v xml:space="preserve"> ソアラ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 t="str">
            <v>NM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 t="str">
            <v>NM</v>
          </cell>
        </row>
        <row r="130">
          <cell r="C130" t="str">
            <v>Supra (5)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NM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 t="str">
            <v>NM</v>
          </cell>
          <cell r="Q130" t="str">
            <v xml:space="preserve"> スープラ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 t="str">
            <v>NM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NM</v>
          </cell>
        </row>
        <row r="131">
          <cell r="C131" t="str">
            <v>Altezza</v>
          </cell>
          <cell r="D131">
            <v>882</v>
          </cell>
          <cell r="E131">
            <v>5.0812012835506192E-3</v>
          </cell>
          <cell r="F131">
            <v>1306</v>
          </cell>
          <cell r="G131">
            <v>8.1514954811005135E-3</v>
          </cell>
          <cell r="H131">
            <v>-0.32465543644716688</v>
          </cell>
          <cell r="J131">
            <v>15897</v>
          </cell>
          <cell r="K131">
            <v>7.1984633135119373E-3</v>
          </cell>
          <cell r="L131">
            <v>34020</v>
          </cell>
          <cell r="M131">
            <v>1.6037653128473765E-2</v>
          </cell>
          <cell r="N131">
            <v>-0.53271604938271611</v>
          </cell>
          <cell r="Q131" t="str">
            <v xml:space="preserve"> アルテェッサ</v>
          </cell>
          <cell r="R131">
            <v>882</v>
          </cell>
          <cell r="S131">
            <v>5.0812012835506192E-3</v>
          </cell>
          <cell r="T131">
            <v>1306</v>
          </cell>
          <cell r="U131">
            <v>8.1514954811005135E-3</v>
          </cell>
          <cell r="V131">
            <v>-0.32465543644716688</v>
          </cell>
          <cell r="X131">
            <v>15897</v>
          </cell>
          <cell r="Y131">
            <v>7.1984633135119373E-3</v>
          </cell>
          <cell r="Z131">
            <v>34020</v>
          </cell>
          <cell r="AA131">
            <v>1.6037653128473765E-2</v>
          </cell>
          <cell r="AB131">
            <v>-0.53271604938271611</v>
          </cell>
        </row>
        <row r="132">
          <cell r="C132" t="str">
            <v>Corona</v>
          </cell>
          <cell r="D132">
            <v>1855</v>
          </cell>
          <cell r="E132">
            <v>1.0686653493181857E-2</v>
          </cell>
          <cell r="F132">
            <v>2174</v>
          </cell>
          <cell r="G132">
            <v>1.3569181604833475E-2</v>
          </cell>
          <cell r="H132">
            <v>-0.14673413063477458</v>
          </cell>
          <cell r="J132">
            <v>33058</v>
          </cell>
          <cell r="K132">
            <v>1.4969289816825666E-2</v>
          </cell>
          <cell r="L132">
            <v>36349</v>
          </cell>
          <cell r="M132">
            <v>1.7135586524600024E-2</v>
          </cell>
          <cell r="N132">
            <v>-9.0538941924124483E-2</v>
          </cell>
          <cell r="Q132" t="str">
            <v xml:space="preserve"> コロナ</v>
          </cell>
          <cell r="R132">
            <v>1855</v>
          </cell>
          <cell r="S132">
            <v>1.0686653493181857E-2</v>
          </cell>
          <cell r="T132">
            <v>2174</v>
          </cell>
          <cell r="U132">
            <v>1.3569181604833475E-2</v>
          </cell>
          <cell r="V132">
            <v>-0.14673413063477458</v>
          </cell>
          <cell r="X132">
            <v>33058</v>
          </cell>
          <cell r="Y132">
            <v>1.4969289816825666E-2</v>
          </cell>
          <cell r="Z132">
            <v>36349</v>
          </cell>
          <cell r="AA132">
            <v>1.7135586524600024E-2</v>
          </cell>
          <cell r="AB132">
            <v>-9.0538941924124483E-2</v>
          </cell>
        </row>
        <row r="133">
          <cell r="C133" t="str">
            <v>Corona HDT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NM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 t="str">
            <v>NM</v>
          </cell>
          <cell r="Q133" t="str">
            <v xml:space="preserve"> コロナHTP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>NM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NM</v>
          </cell>
        </row>
        <row r="134">
          <cell r="C134" t="str">
            <v>Caldina</v>
          </cell>
          <cell r="D134">
            <v>1794</v>
          </cell>
          <cell r="E134">
            <v>1.0335232542732211E-2</v>
          </cell>
          <cell r="F134">
            <v>1528</v>
          </cell>
          <cell r="G134">
            <v>9.5371248814100969E-3</v>
          </cell>
          <cell r="H134">
            <v>0.1740837696335078</v>
          </cell>
          <cell r="J134">
            <v>32108</v>
          </cell>
          <cell r="K134">
            <v>1.4539111786515775E-2</v>
          </cell>
          <cell r="L134">
            <v>33634</v>
          </cell>
          <cell r="M134">
            <v>1.5855685635599252E-2</v>
          </cell>
          <cell r="N134">
            <v>-4.5370755782838779E-2</v>
          </cell>
          <cell r="Q134" t="str">
            <v xml:space="preserve"> カルディナ</v>
          </cell>
          <cell r="R134">
            <v>1794</v>
          </cell>
          <cell r="S134">
            <v>1.0335232542732211E-2</v>
          </cell>
          <cell r="T134">
            <v>1528</v>
          </cell>
          <cell r="U134">
            <v>9.5371248814100969E-3</v>
          </cell>
          <cell r="V134">
            <v>0.1740837696335078</v>
          </cell>
          <cell r="X134">
            <v>32108</v>
          </cell>
          <cell r="Y134">
            <v>1.4539111786515775E-2</v>
          </cell>
          <cell r="Z134">
            <v>33634</v>
          </cell>
          <cell r="AA134">
            <v>1.5855685635599252E-2</v>
          </cell>
          <cell r="AB134">
            <v>-4.5370755782838779E-2</v>
          </cell>
        </row>
        <row r="135">
          <cell r="C135" t="str">
            <v>Ipsum</v>
          </cell>
          <cell r="D135">
            <v>2037</v>
          </cell>
          <cell r="E135">
            <v>1.1735155345343097E-2</v>
          </cell>
          <cell r="F135">
            <v>3014</v>
          </cell>
          <cell r="G135">
            <v>1.8812103660058921E-2</v>
          </cell>
          <cell r="H135">
            <v>-0.32415394824153954</v>
          </cell>
          <cell r="J135">
            <v>35840</v>
          </cell>
          <cell r="K135">
            <v>1.6229032217164738E-2</v>
          </cell>
          <cell r="L135">
            <v>47563</v>
          </cell>
          <cell r="M135">
            <v>2.2422072185467302E-2</v>
          </cell>
          <cell r="N135">
            <v>-0.24647309883733159</v>
          </cell>
          <cell r="Q135" t="str">
            <v xml:space="preserve"> イプサム</v>
          </cell>
          <cell r="R135">
            <v>2037</v>
          </cell>
          <cell r="S135">
            <v>1.1735155345343097E-2</v>
          </cell>
          <cell r="T135">
            <v>3014</v>
          </cell>
          <cell r="U135">
            <v>1.8812103660058921E-2</v>
          </cell>
          <cell r="V135">
            <v>-0.32415394824153954</v>
          </cell>
          <cell r="X135">
            <v>35840</v>
          </cell>
          <cell r="Y135">
            <v>1.6229032217164738E-2</v>
          </cell>
          <cell r="Z135">
            <v>47563</v>
          </cell>
          <cell r="AA135">
            <v>2.2422072185467302E-2</v>
          </cell>
          <cell r="AB135">
            <v>-0.24647309883733159</v>
          </cell>
        </row>
        <row r="136">
          <cell r="C136" t="str">
            <v>Gaia</v>
          </cell>
          <cell r="D136">
            <v>2015</v>
          </cell>
          <cell r="E136">
            <v>1.1608413363213716E-2</v>
          </cell>
          <cell r="F136">
            <v>2000</v>
          </cell>
          <cell r="G136">
            <v>1.2483147750536775E-2</v>
          </cell>
          <cell r="H136">
            <v>7.5000000000000622E-3</v>
          </cell>
          <cell r="J136">
            <v>27773</v>
          </cell>
          <cell r="K136">
            <v>1.2576141511364851E-2</v>
          </cell>
          <cell r="L136">
            <v>36083</v>
          </cell>
          <cell r="M136">
            <v>1.7010189236764221E-2</v>
          </cell>
          <cell r="N136">
            <v>-0.23030235845134828</v>
          </cell>
          <cell r="Q136" t="str">
            <v xml:space="preserve"> ガイヤー</v>
          </cell>
          <cell r="R136">
            <v>2015</v>
          </cell>
          <cell r="S136">
            <v>1.1608413363213716E-2</v>
          </cell>
          <cell r="T136">
            <v>2000</v>
          </cell>
          <cell r="U136">
            <v>1.2483147750536775E-2</v>
          </cell>
          <cell r="V136">
            <v>7.5000000000000622E-3</v>
          </cell>
          <cell r="X136">
            <v>27773</v>
          </cell>
          <cell r="Y136">
            <v>1.2576141511364851E-2</v>
          </cell>
          <cell r="Z136">
            <v>36083</v>
          </cell>
          <cell r="AA136">
            <v>1.7010189236764221E-2</v>
          </cell>
          <cell r="AB136">
            <v>-0.23030235845134828</v>
          </cell>
        </row>
        <row r="137">
          <cell r="C137" t="str">
            <v>Corolla</v>
          </cell>
          <cell r="D137">
            <v>17909</v>
          </cell>
          <cell r="E137">
            <v>0.10317373445250344</v>
          </cell>
          <cell r="F137">
            <v>8592</v>
          </cell>
          <cell r="G137">
            <v>5.3627602736305985E-2</v>
          </cell>
          <cell r="H137">
            <v>1.0843808193668529</v>
          </cell>
          <cell r="J137">
            <v>161368</v>
          </cell>
          <cell r="K137">
            <v>7.307049304741739E-2</v>
          </cell>
          <cell r="L137">
            <v>156539</v>
          </cell>
          <cell r="M137">
            <v>7.3795361054619479E-2</v>
          </cell>
          <cell r="N137">
            <v>3.0848542535725887E-2</v>
          </cell>
          <cell r="Q137" t="str">
            <v xml:space="preserve"> カローラ</v>
          </cell>
          <cell r="R137">
            <v>17909</v>
          </cell>
          <cell r="S137">
            <v>0.10317373445250344</v>
          </cell>
          <cell r="T137">
            <v>8592</v>
          </cell>
          <cell r="U137">
            <v>5.3627602736305985E-2</v>
          </cell>
          <cell r="V137">
            <v>1.0843808193668529</v>
          </cell>
          <cell r="X137">
            <v>161368</v>
          </cell>
          <cell r="Y137">
            <v>7.307049304741739E-2</v>
          </cell>
          <cell r="Z137">
            <v>156539</v>
          </cell>
          <cell r="AA137">
            <v>7.3795361054619479E-2</v>
          </cell>
          <cell r="AB137">
            <v>3.0848542535725887E-2</v>
          </cell>
        </row>
        <row r="138">
          <cell r="C138" t="str">
            <v>Corolla HDT (Marino)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 t="str">
            <v>NM</v>
          </cell>
          <cell r="J138">
            <v>0</v>
          </cell>
          <cell r="K138">
            <v>0</v>
          </cell>
          <cell r="L138">
            <v>2</v>
          </cell>
          <cell r="M138">
            <v>9.4283675064513609E-7</v>
          </cell>
          <cell r="N138">
            <v>-1</v>
          </cell>
          <cell r="Q138" t="str">
            <v xml:space="preserve"> マリノ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 t="str">
            <v>NM</v>
          </cell>
          <cell r="X138">
            <v>0</v>
          </cell>
          <cell r="Y138">
            <v>0</v>
          </cell>
          <cell r="Z138">
            <v>2</v>
          </cell>
          <cell r="AA138">
            <v>9.4283675064513609E-7</v>
          </cell>
          <cell r="AB138">
            <v>-1</v>
          </cell>
        </row>
        <row r="139">
          <cell r="C139" t="str">
            <v>Corolla Coupe (Trenno)</v>
          </cell>
          <cell r="D139">
            <v>0</v>
          </cell>
          <cell r="E139">
            <v>0</v>
          </cell>
          <cell r="F139">
            <v>147</v>
          </cell>
          <cell r="G139">
            <v>9.1751135966445304E-4</v>
          </cell>
          <cell r="H139">
            <v>-1</v>
          </cell>
          <cell r="J139">
            <v>1502</v>
          </cell>
          <cell r="K139">
            <v>6.8013410686890163E-4</v>
          </cell>
          <cell r="L139">
            <v>4136</v>
          </cell>
          <cell r="M139">
            <v>1.9497864003341413E-3</v>
          </cell>
          <cell r="N139">
            <v>-0.63684719535783363</v>
          </cell>
          <cell r="Q139" t="str">
            <v xml:space="preserve"> トレノ</v>
          </cell>
          <cell r="R139">
            <v>0</v>
          </cell>
          <cell r="S139">
            <v>0</v>
          </cell>
          <cell r="T139">
            <v>147</v>
          </cell>
          <cell r="U139">
            <v>9.1751135966445304E-4</v>
          </cell>
          <cell r="V139">
            <v>-1</v>
          </cell>
          <cell r="X139">
            <v>1502</v>
          </cell>
          <cell r="Y139">
            <v>6.8013410686890163E-4</v>
          </cell>
          <cell r="Z139">
            <v>4136</v>
          </cell>
          <cell r="AA139">
            <v>1.9497864003341413E-3</v>
          </cell>
          <cell r="AB139">
            <v>-0.63684719535783363</v>
          </cell>
        </row>
        <row r="140">
          <cell r="C140" t="str">
            <v>Sprinter</v>
          </cell>
          <cell r="D140">
            <v>81</v>
          </cell>
          <cell r="E140">
            <v>4.6664093420362829E-4</v>
          </cell>
          <cell r="F140">
            <v>1574</v>
          </cell>
          <cell r="G140">
            <v>9.8242372796724427E-3</v>
          </cell>
          <cell r="H140">
            <v>-0.9485387547649301</v>
          </cell>
          <cell r="J140">
            <v>14845</v>
          </cell>
          <cell r="K140">
            <v>6.7220977473161419E-3</v>
          </cell>
          <cell r="L140">
            <v>24057</v>
          </cell>
          <cell r="M140">
            <v>1.1340911855135019E-2</v>
          </cell>
          <cell r="N140">
            <v>-0.38292388909672859</v>
          </cell>
          <cell r="Q140" t="str">
            <v xml:space="preserve"> スプリンター</v>
          </cell>
          <cell r="R140">
            <v>81</v>
          </cell>
          <cell r="S140">
            <v>4.6664093420362829E-4</v>
          </cell>
          <cell r="T140">
            <v>1574</v>
          </cell>
          <cell r="U140">
            <v>9.8242372796724427E-3</v>
          </cell>
          <cell r="V140">
            <v>-0.9485387547649301</v>
          </cell>
          <cell r="X140">
            <v>14845</v>
          </cell>
          <cell r="Y140">
            <v>6.7220977473161419E-3</v>
          </cell>
          <cell r="Z140">
            <v>24057</v>
          </cell>
          <cell r="AA140">
            <v>1.1340911855135019E-2</v>
          </cell>
          <cell r="AB140">
            <v>-0.38292388909672859</v>
          </cell>
        </row>
        <row r="141">
          <cell r="C141" t="str">
            <v>Sprinter Coupe (Levin)</v>
          </cell>
          <cell r="D141">
            <v>0</v>
          </cell>
          <cell r="E141">
            <v>0</v>
          </cell>
          <cell r="F141">
            <v>81</v>
          </cell>
          <cell r="G141">
            <v>5.0556748389673936E-4</v>
          </cell>
          <cell r="H141">
            <v>-1</v>
          </cell>
          <cell r="J141">
            <v>634</v>
          </cell>
          <cell r="K141">
            <v>2.8708723285944315E-4</v>
          </cell>
          <cell r="L141">
            <v>1647</v>
          </cell>
          <cell r="M141">
            <v>7.7642606415626958E-4</v>
          </cell>
          <cell r="N141">
            <v>-0.61505768063145116</v>
          </cell>
          <cell r="Q141" t="str">
            <v xml:space="preserve"> レビン</v>
          </cell>
          <cell r="R141">
            <v>0</v>
          </cell>
          <cell r="S141">
            <v>0</v>
          </cell>
          <cell r="T141">
            <v>81</v>
          </cell>
          <cell r="U141">
            <v>5.0556748389673936E-4</v>
          </cell>
          <cell r="V141">
            <v>-1</v>
          </cell>
          <cell r="X141">
            <v>634</v>
          </cell>
          <cell r="Y141">
            <v>2.8708723285944315E-4</v>
          </cell>
          <cell r="Z141">
            <v>1647</v>
          </cell>
          <cell r="AA141">
            <v>7.7642606415626958E-4</v>
          </cell>
          <cell r="AB141">
            <v>-0.61505768063145116</v>
          </cell>
        </row>
        <row r="142">
          <cell r="C142" t="str">
            <v>Sprinter HDT (Ceres)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 t="str">
            <v>NM</v>
          </cell>
          <cell r="J142">
            <v>0</v>
          </cell>
          <cell r="K142">
            <v>0</v>
          </cell>
          <cell r="L142">
            <v>2</v>
          </cell>
          <cell r="M142">
            <v>9.4283675064513609E-7</v>
          </cell>
          <cell r="N142">
            <v>-1</v>
          </cell>
          <cell r="Q142" t="str">
            <v xml:space="preserve"> セレス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 t="str">
            <v>NM</v>
          </cell>
          <cell r="X142">
            <v>0</v>
          </cell>
          <cell r="Y142">
            <v>0</v>
          </cell>
          <cell r="Z142">
            <v>2</v>
          </cell>
          <cell r="AA142">
            <v>9.4283675064513609E-7</v>
          </cell>
          <cell r="AB142">
            <v>-1</v>
          </cell>
        </row>
        <row r="143">
          <cell r="C143" t="str">
            <v>Tercel</v>
          </cell>
          <cell r="D143">
            <v>0</v>
          </cell>
          <cell r="E143">
            <v>0</v>
          </cell>
          <cell r="F143">
            <v>11</v>
          </cell>
          <cell r="G143">
            <v>6.865731262795227E-5</v>
          </cell>
          <cell r="H143">
            <v>-1</v>
          </cell>
          <cell r="J143">
            <v>29</v>
          </cell>
          <cell r="K143">
            <v>1.3131750398933521E-5</v>
          </cell>
          <cell r="L143">
            <v>7632</v>
          </cell>
          <cell r="M143">
            <v>3.5978650404618392E-3</v>
          </cell>
          <cell r="N143">
            <v>-0.99620020964360589</v>
          </cell>
          <cell r="Q143" t="str">
            <v xml:space="preserve"> ターセル</v>
          </cell>
          <cell r="R143">
            <v>0</v>
          </cell>
          <cell r="S143">
            <v>0</v>
          </cell>
          <cell r="T143">
            <v>11</v>
          </cell>
          <cell r="U143">
            <v>6.865731262795227E-5</v>
          </cell>
          <cell r="V143">
            <v>-1</v>
          </cell>
          <cell r="X143">
            <v>29</v>
          </cell>
          <cell r="Y143">
            <v>1.3131750398933521E-5</v>
          </cell>
          <cell r="Z143">
            <v>7632</v>
          </cell>
          <cell r="AA143">
            <v>3.5978650404618392E-3</v>
          </cell>
          <cell r="AB143">
            <v>-0.99620020964360589</v>
          </cell>
        </row>
        <row r="144">
          <cell r="C144" t="str">
            <v>Corsa</v>
          </cell>
          <cell r="D144">
            <v>0</v>
          </cell>
          <cell r="E144">
            <v>0</v>
          </cell>
          <cell r="F144">
            <v>13</v>
          </cell>
          <cell r="G144">
            <v>8.1140460378489046E-5</v>
          </cell>
          <cell r="H144">
            <v>-1</v>
          </cell>
          <cell r="J144">
            <v>9</v>
          </cell>
          <cell r="K144">
            <v>4.0753708134621275E-6</v>
          </cell>
          <cell r="L144">
            <v>19551</v>
          </cell>
          <cell r="M144">
            <v>9.2167006559315274E-3</v>
          </cell>
          <cell r="N144">
            <v>-0.9995396654902563</v>
          </cell>
          <cell r="Q144" t="str">
            <v xml:space="preserve"> コルサ</v>
          </cell>
          <cell r="R144">
            <v>0</v>
          </cell>
          <cell r="S144">
            <v>0</v>
          </cell>
          <cell r="T144">
            <v>13</v>
          </cell>
          <cell r="U144">
            <v>8.1140460378489046E-5</v>
          </cell>
          <cell r="V144">
            <v>-1</v>
          </cell>
          <cell r="X144">
            <v>9</v>
          </cell>
          <cell r="Y144">
            <v>4.0753708134621275E-6</v>
          </cell>
          <cell r="Z144">
            <v>19551</v>
          </cell>
          <cell r="AA144">
            <v>9.2167006559315274E-3</v>
          </cell>
          <cell r="AB144">
            <v>-0.9995396654902563</v>
          </cell>
        </row>
        <row r="145">
          <cell r="C145" t="str">
            <v>Corolla II</v>
          </cell>
          <cell r="D145">
            <v>0</v>
          </cell>
          <cell r="E145">
            <v>0</v>
          </cell>
          <cell r="F145">
            <v>28</v>
          </cell>
          <cell r="G145">
            <v>1.7476406850751484E-4</v>
          </cell>
          <cell r="H145">
            <v>-1</v>
          </cell>
          <cell r="J145">
            <v>24</v>
          </cell>
          <cell r="K145">
            <v>1.0867655502565672E-5</v>
          </cell>
          <cell r="L145">
            <v>6564</v>
          </cell>
          <cell r="M145">
            <v>3.0943902156173363E-3</v>
          </cell>
          <cell r="N145">
            <v>-0.99634369287020108</v>
          </cell>
          <cell r="Q145" t="str">
            <v xml:space="preserve"> カローラII</v>
          </cell>
          <cell r="R145">
            <v>0</v>
          </cell>
          <cell r="S145">
            <v>0</v>
          </cell>
          <cell r="T145">
            <v>28</v>
          </cell>
          <cell r="U145">
            <v>1.7476406850751484E-4</v>
          </cell>
          <cell r="V145">
            <v>-1</v>
          </cell>
          <cell r="X145">
            <v>24</v>
          </cell>
          <cell r="Y145">
            <v>1.0867655502565672E-5</v>
          </cell>
          <cell r="Z145">
            <v>6564</v>
          </cell>
          <cell r="AA145">
            <v>3.0943902156173363E-3</v>
          </cell>
          <cell r="AB145">
            <v>-0.99634369287020108</v>
          </cell>
        </row>
        <row r="146">
          <cell r="C146" t="str">
            <v>Publica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 t="str">
            <v>NM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 t="str">
            <v>NM</v>
          </cell>
          <cell r="Q146" t="str">
            <v xml:space="preserve"> パブリカ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 t="str">
            <v>NM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 t="str">
            <v>NM</v>
          </cell>
        </row>
        <row r="147">
          <cell r="C147" t="str">
            <v>Raum</v>
          </cell>
          <cell r="D147">
            <v>1289</v>
          </cell>
          <cell r="E147">
            <v>7.425927952944159E-3</v>
          </cell>
          <cell r="F147">
            <v>2387</v>
          </cell>
          <cell r="G147">
            <v>1.4898636840265642E-2</v>
          </cell>
          <cell r="H147">
            <v>-0.45999162128194382</v>
          </cell>
          <cell r="J147">
            <v>25950</v>
          </cell>
          <cell r="K147">
            <v>1.1750652512149132E-2</v>
          </cell>
          <cell r="L147">
            <v>38736</v>
          </cell>
          <cell r="M147">
            <v>1.8260862186494996E-2</v>
          </cell>
          <cell r="N147">
            <v>-0.33008054522924413</v>
          </cell>
          <cell r="Q147" t="str">
            <v xml:space="preserve"> ラウム</v>
          </cell>
          <cell r="R147">
            <v>1289</v>
          </cell>
          <cell r="S147">
            <v>7.425927952944159E-3</v>
          </cell>
          <cell r="T147">
            <v>2387</v>
          </cell>
          <cell r="U147">
            <v>1.4898636840265642E-2</v>
          </cell>
          <cell r="V147">
            <v>-0.45999162128194382</v>
          </cell>
          <cell r="X147">
            <v>25950</v>
          </cell>
          <cell r="Y147">
            <v>1.1750652512149132E-2</v>
          </cell>
          <cell r="Z147">
            <v>38736</v>
          </cell>
          <cell r="AA147">
            <v>1.8260862186494996E-2</v>
          </cell>
          <cell r="AB147">
            <v>-0.33008054522924413</v>
          </cell>
        </row>
        <row r="148">
          <cell r="C148" t="str">
            <v>Nadia</v>
          </cell>
          <cell r="D148">
            <v>673</v>
          </cell>
          <cell r="E148">
            <v>3.8771524533215041E-3</v>
          </cell>
          <cell r="F148">
            <v>1326</v>
          </cell>
          <cell r="G148">
            <v>8.2763269586058827E-3</v>
          </cell>
          <cell r="H148">
            <v>-0.4924585218702866</v>
          </cell>
          <cell r="J148">
            <v>16671</v>
          </cell>
          <cell r="K148">
            <v>7.54894520346968E-3</v>
          </cell>
          <cell r="L148">
            <v>29402</v>
          </cell>
          <cell r="M148">
            <v>1.3860643071234144E-2</v>
          </cell>
          <cell r="N148">
            <v>-0.4329977552547446</v>
          </cell>
          <cell r="Q148" t="str">
            <v xml:space="preserve"> ナディア</v>
          </cell>
          <cell r="R148">
            <v>673</v>
          </cell>
          <cell r="S148">
            <v>3.8771524533215041E-3</v>
          </cell>
          <cell r="T148">
            <v>1326</v>
          </cell>
          <cell r="U148">
            <v>8.2763269586058827E-3</v>
          </cell>
          <cell r="V148">
            <v>-0.4924585218702866</v>
          </cell>
          <cell r="X148">
            <v>16671</v>
          </cell>
          <cell r="Y148">
            <v>7.54894520346968E-3</v>
          </cell>
          <cell r="Z148">
            <v>29402</v>
          </cell>
          <cell r="AA148">
            <v>1.3860643071234144E-2</v>
          </cell>
          <cell r="AB148">
            <v>-0.4329977552547446</v>
          </cell>
        </row>
        <row r="149">
          <cell r="C149" t="str">
            <v>Starlet</v>
          </cell>
          <cell r="D149">
            <v>3</v>
          </cell>
          <cell r="E149">
            <v>1.7282997563097345E-5</v>
          </cell>
          <cell r="F149">
            <v>17</v>
          </cell>
          <cell r="G149">
            <v>1.0610675587956259E-4</v>
          </cell>
          <cell r="H149">
            <v>-0.82352941176470584</v>
          </cell>
          <cell r="J149">
            <v>29</v>
          </cell>
          <cell r="K149">
            <v>1.3131750398933521E-5</v>
          </cell>
          <cell r="L149">
            <v>22449</v>
          </cell>
          <cell r="M149">
            <v>1.058287110761633E-2</v>
          </cell>
          <cell r="N149">
            <v>-0.99870818299256092</v>
          </cell>
          <cell r="Q149" t="str">
            <v xml:space="preserve"> スターレット</v>
          </cell>
          <cell r="R149">
            <v>3</v>
          </cell>
          <cell r="S149">
            <v>1.7282997563097345E-5</v>
          </cell>
          <cell r="T149">
            <v>17</v>
          </cell>
          <cell r="U149">
            <v>1.0610675587956259E-4</v>
          </cell>
          <cell r="V149">
            <v>-0.82352941176470584</v>
          </cell>
          <cell r="X149">
            <v>29</v>
          </cell>
          <cell r="Y149">
            <v>1.3131750398933521E-5</v>
          </cell>
          <cell r="Z149">
            <v>22449</v>
          </cell>
          <cell r="AA149">
            <v>1.058287110761633E-2</v>
          </cell>
          <cell r="AB149">
            <v>-0.99870818299256092</v>
          </cell>
        </row>
        <row r="150">
          <cell r="C150" t="str">
            <v>Sport 800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 t="str">
            <v>NM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 t="str">
            <v>NM</v>
          </cell>
          <cell r="Q150" t="str">
            <v xml:space="preserve"> スポーツ800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 t="str">
            <v>NM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 t="str">
            <v>NM</v>
          </cell>
        </row>
        <row r="151">
          <cell r="C151" t="str">
            <v>Vitz</v>
          </cell>
          <cell r="D151">
            <v>10607</v>
          </cell>
          <cell r="E151">
            <v>6.1106918383924506E-2</v>
          </cell>
          <cell r="F151">
            <v>11251</v>
          </cell>
          <cell r="G151">
            <v>7.0223947670644632E-2</v>
          </cell>
          <cell r="H151">
            <v>-5.7239356501644245E-2</v>
          </cell>
          <cell r="J151">
            <v>160731</v>
          </cell>
          <cell r="K151">
            <v>7.278204735762013E-2</v>
          </cell>
          <cell r="L151">
            <v>156645</v>
          </cell>
          <cell r="M151">
            <v>7.3845331402403666E-2</v>
          </cell>
          <cell r="N151">
            <v>2.6084458488939921E-2</v>
          </cell>
          <cell r="Q151" t="str">
            <v xml:space="preserve"> ビッツ</v>
          </cell>
          <cell r="R151">
            <v>10607</v>
          </cell>
          <cell r="S151">
            <v>6.1106918383924506E-2</v>
          </cell>
          <cell r="T151">
            <v>11251</v>
          </cell>
          <cell r="U151">
            <v>7.0223947670644632E-2</v>
          </cell>
          <cell r="V151">
            <v>-5.7239356501644245E-2</v>
          </cell>
          <cell r="X151">
            <v>160731</v>
          </cell>
          <cell r="Y151">
            <v>7.278204735762013E-2</v>
          </cell>
          <cell r="Z151">
            <v>156645</v>
          </cell>
          <cell r="AA151">
            <v>7.3845331402403666E-2</v>
          </cell>
          <cell r="AB151">
            <v>2.6084458488939921E-2</v>
          </cell>
        </row>
        <row r="152">
          <cell r="C152" t="str">
            <v>Platz</v>
          </cell>
          <cell r="D152">
            <v>2974</v>
          </cell>
          <cell r="E152">
            <v>1.7133211584217167E-2</v>
          </cell>
          <cell r="F152">
            <v>5520</v>
          </cell>
          <cell r="G152">
            <v>3.4453487791481503E-2</v>
          </cell>
          <cell r="H152">
            <v>-0.461231884057971</v>
          </cell>
          <cell r="J152">
            <v>54113</v>
          </cell>
          <cell r="K152">
            <v>2.4503393425430675E-2</v>
          </cell>
          <cell r="L152">
            <v>21792</v>
          </cell>
          <cell r="M152">
            <v>1.0273149235029403E-2</v>
          </cell>
          <cell r="N152">
            <v>1.4831589574155655</v>
          </cell>
          <cell r="Q152" t="str">
            <v xml:space="preserve"> プラッツ</v>
          </cell>
          <cell r="R152">
            <v>2974</v>
          </cell>
          <cell r="S152">
            <v>1.7133211584217167E-2</v>
          </cell>
          <cell r="T152">
            <v>5520</v>
          </cell>
          <cell r="U152">
            <v>3.4453487791481503E-2</v>
          </cell>
          <cell r="V152">
            <v>-0.461231884057971</v>
          </cell>
          <cell r="X152">
            <v>54113</v>
          </cell>
          <cell r="Y152">
            <v>2.4503393425430675E-2</v>
          </cell>
          <cell r="Z152">
            <v>21792</v>
          </cell>
          <cell r="AA152">
            <v>1.0273149235029403E-2</v>
          </cell>
          <cell r="AB152">
            <v>1.4831589574155655</v>
          </cell>
        </row>
        <row r="153">
          <cell r="C153" t="str">
            <v>Funcargo</v>
          </cell>
          <cell r="D153">
            <v>5510</v>
          </cell>
          <cell r="E153">
            <v>3.1743105524222118E-2</v>
          </cell>
          <cell r="F153">
            <v>11557</v>
          </cell>
          <cell r="G153">
            <v>7.2133869276476761E-2</v>
          </cell>
          <cell r="H153">
            <v>-0.52323267283897201</v>
          </cell>
          <cell r="J153">
            <v>106835</v>
          </cell>
          <cell r="K153">
            <v>4.8376915650691819E-2</v>
          </cell>
          <cell r="L153">
            <v>46575</v>
          </cell>
          <cell r="M153">
            <v>2.1956310830648605E-2</v>
          </cell>
          <cell r="N153">
            <v>1.293827160493827</v>
          </cell>
          <cell r="Q153" t="str">
            <v xml:space="preserve"> ファンカーゴ</v>
          </cell>
          <cell r="R153">
            <v>5510</v>
          </cell>
          <cell r="S153">
            <v>3.1743105524222118E-2</v>
          </cell>
          <cell r="T153">
            <v>11557</v>
          </cell>
          <cell r="U153">
            <v>7.2133869276476761E-2</v>
          </cell>
          <cell r="V153">
            <v>-0.52323267283897201</v>
          </cell>
          <cell r="X153">
            <v>106835</v>
          </cell>
          <cell r="Y153">
            <v>4.8376915650691819E-2</v>
          </cell>
          <cell r="Z153">
            <v>46575</v>
          </cell>
          <cell r="AA153">
            <v>2.1956310830648605E-2</v>
          </cell>
          <cell r="AB153">
            <v>1.293827160493827</v>
          </cell>
        </row>
        <row r="154">
          <cell r="C154" t="str">
            <v>bB</v>
          </cell>
          <cell r="D154">
            <v>4909</v>
          </cell>
          <cell r="E154">
            <v>2.8280745012414954E-2</v>
          </cell>
          <cell r="F154">
            <v>0</v>
          </cell>
          <cell r="G154">
            <v>0</v>
          </cell>
          <cell r="H154" t="str">
            <v>NM</v>
          </cell>
          <cell r="J154">
            <v>89926</v>
          </cell>
          <cell r="K154">
            <v>4.072019953015503E-2</v>
          </cell>
          <cell r="L154">
            <v>0</v>
          </cell>
          <cell r="M154">
            <v>0</v>
          </cell>
          <cell r="N154" t="str">
            <v>NM</v>
          </cell>
          <cell r="Q154" t="str">
            <v xml:space="preserve"> bB</v>
          </cell>
          <cell r="R154">
            <v>4909</v>
          </cell>
          <cell r="S154">
            <v>2.8280745012414954E-2</v>
          </cell>
          <cell r="T154">
            <v>0</v>
          </cell>
          <cell r="U154">
            <v>0</v>
          </cell>
          <cell r="V154" t="str">
            <v>NM</v>
          </cell>
          <cell r="X154">
            <v>89926</v>
          </cell>
          <cell r="Y154">
            <v>4.072019953015503E-2</v>
          </cell>
          <cell r="Z154">
            <v>0</v>
          </cell>
          <cell r="AA154">
            <v>0</v>
          </cell>
          <cell r="AB154" t="str">
            <v>NM</v>
          </cell>
        </row>
        <row r="155">
          <cell r="C155" t="str">
            <v>OPA</v>
          </cell>
          <cell r="D155">
            <v>2164</v>
          </cell>
          <cell r="E155">
            <v>1.2466802242180884E-2</v>
          </cell>
          <cell r="F155">
            <v>0</v>
          </cell>
          <cell r="G155">
            <v>0</v>
          </cell>
          <cell r="H155" t="str">
            <v>NM</v>
          </cell>
          <cell r="J155">
            <v>28012</v>
          </cell>
          <cell r="K155">
            <v>1.2684365247411233E-2</v>
          </cell>
          <cell r="L155">
            <v>0</v>
          </cell>
          <cell r="M155">
            <v>0</v>
          </cell>
          <cell r="N155" t="str">
            <v>NM</v>
          </cell>
          <cell r="Q155" t="str">
            <v xml:space="preserve"> オーパ</v>
          </cell>
          <cell r="R155">
            <v>2164</v>
          </cell>
          <cell r="S155">
            <v>1.2466802242180884E-2</v>
          </cell>
          <cell r="T155">
            <v>0</v>
          </cell>
          <cell r="U155">
            <v>0</v>
          </cell>
          <cell r="V155" t="str">
            <v>NM</v>
          </cell>
          <cell r="X155">
            <v>28012</v>
          </cell>
          <cell r="Y155">
            <v>1.2684365247411233E-2</v>
          </cell>
          <cell r="Z155">
            <v>0</v>
          </cell>
          <cell r="AA155">
            <v>0</v>
          </cell>
          <cell r="AB155" t="str">
            <v>NM</v>
          </cell>
        </row>
        <row r="156">
          <cell r="C156" t="str">
            <v>Carina</v>
          </cell>
          <cell r="D156">
            <v>2313</v>
          </cell>
          <cell r="E156">
            <v>1.3325191121148052E-2</v>
          </cell>
          <cell r="F156">
            <v>2228</v>
          </cell>
          <cell r="G156">
            <v>1.3906226594097968E-2</v>
          </cell>
          <cell r="H156">
            <v>3.8150807899461459E-2</v>
          </cell>
          <cell r="J156">
            <v>32686</v>
          </cell>
          <cell r="K156">
            <v>1.4800841156535899E-2</v>
          </cell>
          <cell r="L156">
            <v>35853</v>
          </cell>
          <cell r="M156">
            <v>1.6901763010440031E-2</v>
          </cell>
          <cell r="N156">
            <v>-8.8332914958301978E-2</v>
          </cell>
          <cell r="Q156" t="str">
            <v xml:space="preserve"> カリーナ</v>
          </cell>
          <cell r="R156">
            <v>2313</v>
          </cell>
          <cell r="S156">
            <v>1.3325191121148052E-2</v>
          </cell>
          <cell r="T156">
            <v>2228</v>
          </cell>
          <cell r="U156">
            <v>1.3906226594097968E-2</v>
          </cell>
          <cell r="V156">
            <v>3.8150807899461459E-2</v>
          </cell>
          <cell r="X156">
            <v>32686</v>
          </cell>
          <cell r="Y156">
            <v>1.4800841156535899E-2</v>
          </cell>
          <cell r="Z156">
            <v>35853</v>
          </cell>
          <cell r="AA156">
            <v>1.6901763010440031E-2</v>
          </cell>
          <cell r="AB156">
            <v>-8.8332914958301978E-2</v>
          </cell>
        </row>
        <row r="157">
          <cell r="C157" t="str">
            <v>Carina HDT (ED)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NM</v>
          </cell>
          <cell r="J157">
            <v>0</v>
          </cell>
          <cell r="K157">
            <v>0</v>
          </cell>
          <cell r="L157">
            <v>1</v>
          </cell>
          <cell r="M157">
            <v>4.7141837532256804E-7</v>
          </cell>
          <cell r="N157">
            <v>-1</v>
          </cell>
          <cell r="Q157" t="str">
            <v xml:space="preserve"> カリーナED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 t="str">
            <v>NM</v>
          </cell>
          <cell r="X157">
            <v>0</v>
          </cell>
          <cell r="Y157">
            <v>0</v>
          </cell>
          <cell r="Z157">
            <v>1</v>
          </cell>
          <cell r="AA157">
            <v>4.7141837532256804E-7</v>
          </cell>
          <cell r="AB157">
            <v>-1</v>
          </cell>
        </row>
        <row r="158">
          <cell r="C158" t="str">
            <v>Celica</v>
          </cell>
          <cell r="D158">
            <v>390</v>
          </cell>
          <cell r="E158">
            <v>2.2467896832026545E-3</v>
          </cell>
          <cell r="F158">
            <v>970</v>
          </cell>
          <cell r="G158">
            <v>6.0543266590103364E-3</v>
          </cell>
          <cell r="H158">
            <v>-0.59793814432989689</v>
          </cell>
          <cell r="J158">
            <v>8502</v>
          </cell>
          <cell r="K158">
            <v>3.8498669617838895E-3</v>
          </cell>
          <cell r="L158">
            <v>8804</v>
          </cell>
          <cell r="M158">
            <v>4.1503673763398892E-3</v>
          </cell>
          <cell r="N158">
            <v>-3.4302589731940003E-2</v>
          </cell>
          <cell r="Q158" t="str">
            <v xml:space="preserve"> セリカ</v>
          </cell>
          <cell r="R158">
            <v>390</v>
          </cell>
          <cell r="S158">
            <v>2.2467896832026545E-3</v>
          </cell>
          <cell r="T158">
            <v>970</v>
          </cell>
          <cell r="U158">
            <v>6.0543266590103364E-3</v>
          </cell>
          <cell r="V158">
            <v>-0.59793814432989689</v>
          </cell>
          <cell r="X158">
            <v>8502</v>
          </cell>
          <cell r="Y158">
            <v>3.8498669617838895E-3</v>
          </cell>
          <cell r="Z158">
            <v>8804</v>
          </cell>
          <cell r="AA158">
            <v>4.1503673763398892E-3</v>
          </cell>
          <cell r="AB158">
            <v>-3.4302589731940003E-2</v>
          </cell>
        </row>
        <row r="159">
          <cell r="C159" t="str">
            <v>Camry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 t="str">
            <v>NM</v>
          </cell>
          <cell r="J159">
            <v>3</v>
          </cell>
          <cell r="K159">
            <v>1.358456937820709E-6</v>
          </cell>
          <cell r="L159">
            <v>5</v>
          </cell>
          <cell r="M159">
            <v>2.3570918766128402E-6</v>
          </cell>
          <cell r="N159">
            <v>-0.4</v>
          </cell>
          <cell r="Q159" t="str">
            <v xml:space="preserve"> カムリ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 t="str">
            <v>NM</v>
          </cell>
          <cell r="X159">
            <v>3</v>
          </cell>
          <cell r="Y159">
            <v>1.358456937820709E-6</v>
          </cell>
          <cell r="Z159">
            <v>5</v>
          </cell>
          <cell r="AA159">
            <v>2.3570918766128402E-6</v>
          </cell>
          <cell r="AB159">
            <v>-0.4</v>
          </cell>
        </row>
        <row r="160">
          <cell r="C160" t="str">
            <v>Curren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 t="str">
            <v>NM</v>
          </cell>
          <cell r="J160">
            <v>0</v>
          </cell>
          <cell r="K160">
            <v>0</v>
          </cell>
          <cell r="L160">
            <v>3</v>
          </cell>
          <cell r="M160">
            <v>1.4142551259677041E-6</v>
          </cell>
          <cell r="N160">
            <v>-1</v>
          </cell>
          <cell r="Q160" t="str">
            <v xml:space="preserve"> カレン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 t="str">
            <v>NM</v>
          </cell>
          <cell r="X160">
            <v>0</v>
          </cell>
          <cell r="Y160">
            <v>0</v>
          </cell>
          <cell r="Z160">
            <v>3</v>
          </cell>
          <cell r="AA160">
            <v>1.4142551259677041E-6</v>
          </cell>
          <cell r="AB160">
            <v>-1</v>
          </cell>
        </row>
        <row r="161">
          <cell r="C161" t="str">
            <v>Vista</v>
          </cell>
          <cell r="D161">
            <v>1564</v>
          </cell>
          <cell r="E161">
            <v>9.0102027295614149E-3</v>
          </cell>
          <cell r="F161">
            <v>1979</v>
          </cell>
          <cell r="G161">
            <v>1.2352074699156139E-2</v>
          </cell>
          <cell r="H161">
            <v>-0.2097018696311268</v>
          </cell>
          <cell r="J161">
            <v>31203</v>
          </cell>
          <cell r="K161">
            <v>1.4129310610273194E-2</v>
          </cell>
          <cell r="L161">
            <v>41170</v>
          </cell>
          <cell r="M161">
            <v>1.9408294512030126E-2</v>
          </cell>
          <cell r="N161">
            <v>-0.24209375759047846</v>
          </cell>
          <cell r="Q161" t="str">
            <v xml:space="preserve"> ビスタ</v>
          </cell>
          <cell r="R161">
            <v>1564</v>
          </cell>
          <cell r="S161">
            <v>9.0102027295614149E-3</v>
          </cell>
          <cell r="T161">
            <v>1979</v>
          </cell>
          <cell r="U161">
            <v>1.2352074699156139E-2</v>
          </cell>
          <cell r="V161">
            <v>-0.2097018696311268</v>
          </cell>
          <cell r="X161">
            <v>31203</v>
          </cell>
          <cell r="Y161">
            <v>1.4129310610273194E-2</v>
          </cell>
          <cell r="Z161">
            <v>41170</v>
          </cell>
          <cell r="AA161">
            <v>1.9408294512030126E-2</v>
          </cell>
          <cell r="AB161">
            <v>-0.24209375759047846</v>
          </cell>
        </row>
        <row r="162">
          <cell r="C162" t="str">
            <v>Vista HDT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 t="str">
            <v>NM</v>
          </cell>
          <cell r="J162">
            <v>2</v>
          </cell>
          <cell r="K162">
            <v>9.0563795854713935E-7</v>
          </cell>
          <cell r="L162">
            <v>0</v>
          </cell>
          <cell r="M162">
            <v>0</v>
          </cell>
          <cell r="N162" t="str">
            <v>NM</v>
          </cell>
          <cell r="Q162" t="str">
            <v xml:space="preserve"> ビスタHTP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>NM</v>
          </cell>
          <cell r="X162">
            <v>2</v>
          </cell>
          <cell r="Y162">
            <v>9.0563795854713935E-7</v>
          </cell>
          <cell r="Z162">
            <v>0</v>
          </cell>
          <cell r="AA162">
            <v>0</v>
          </cell>
          <cell r="AB162" t="str">
            <v>NM</v>
          </cell>
        </row>
        <row r="163">
          <cell r="C163" t="str">
            <v>Cresta</v>
          </cell>
          <cell r="D163">
            <v>459</v>
          </cell>
          <cell r="E163">
            <v>2.6442986271538937E-3</v>
          </cell>
          <cell r="F163">
            <v>559</v>
          </cell>
          <cell r="G163">
            <v>3.4890397962750288E-3</v>
          </cell>
          <cell r="H163">
            <v>-0.17889087656529512</v>
          </cell>
          <cell r="J163">
            <v>8116</v>
          </cell>
          <cell r="K163">
            <v>3.6750788357842916E-3</v>
          </cell>
          <cell r="L163">
            <v>11909</v>
          </cell>
          <cell r="M163">
            <v>5.6141214317164626E-3</v>
          </cell>
          <cell r="N163">
            <v>-0.31849861449324046</v>
          </cell>
          <cell r="Q163" t="str">
            <v xml:space="preserve"> クレスタ</v>
          </cell>
          <cell r="R163">
            <v>459</v>
          </cell>
          <cell r="S163">
            <v>2.6442986271538937E-3</v>
          </cell>
          <cell r="T163">
            <v>559</v>
          </cell>
          <cell r="U163">
            <v>3.4890397962750288E-3</v>
          </cell>
          <cell r="V163">
            <v>-0.17889087656529512</v>
          </cell>
          <cell r="X163">
            <v>8116</v>
          </cell>
          <cell r="Y163">
            <v>3.6750788357842916E-3</v>
          </cell>
          <cell r="Z163">
            <v>11909</v>
          </cell>
          <cell r="AA163">
            <v>5.6141214317164626E-3</v>
          </cell>
          <cell r="AB163">
            <v>-0.31849861449324046</v>
          </cell>
        </row>
        <row r="164">
          <cell r="C164" t="str">
            <v>Carib</v>
          </cell>
          <cell r="D164">
            <v>340</v>
          </cell>
          <cell r="E164">
            <v>1.9587397238176991E-3</v>
          </cell>
          <cell r="F164">
            <v>630</v>
          </cell>
          <cell r="G164">
            <v>3.9321915414190839E-3</v>
          </cell>
          <cell r="H164">
            <v>-0.46031746031746035</v>
          </cell>
          <cell r="J164">
            <v>6398</v>
          </cell>
          <cell r="K164">
            <v>2.8971358293922987E-3</v>
          </cell>
          <cell r="L164">
            <v>11126</v>
          </cell>
          <cell r="M164">
            <v>5.2450008438388917E-3</v>
          </cell>
          <cell r="N164">
            <v>-0.42495056624123673</v>
          </cell>
          <cell r="Q164" t="str">
            <v xml:space="preserve"> カリブ</v>
          </cell>
          <cell r="R164">
            <v>340</v>
          </cell>
          <cell r="S164">
            <v>1.9587397238176991E-3</v>
          </cell>
          <cell r="T164">
            <v>630</v>
          </cell>
          <cell r="U164">
            <v>3.9321915414190839E-3</v>
          </cell>
          <cell r="V164">
            <v>-0.46031746031746035</v>
          </cell>
          <cell r="X164">
            <v>6398</v>
          </cell>
          <cell r="Y164">
            <v>2.8971358293922987E-3</v>
          </cell>
          <cell r="Z164">
            <v>11126</v>
          </cell>
          <cell r="AA164">
            <v>5.2450008438388917E-3</v>
          </cell>
          <cell r="AB164">
            <v>-0.42495056624123673</v>
          </cell>
        </row>
        <row r="165">
          <cell r="C165" t="str">
            <v>Prius</v>
          </cell>
          <cell r="D165">
            <v>665</v>
          </cell>
          <cell r="E165">
            <v>3.8310644598199112E-3</v>
          </cell>
          <cell r="F165">
            <v>1080</v>
          </cell>
          <cell r="G165">
            <v>6.740899785289859E-3</v>
          </cell>
          <cell r="H165">
            <v>-0.3842592592592593</v>
          </cell>
          <cell r="J165">
            <v>12512</v>
          </cell>
          <cell r="K165">
            <v>5.6656710686709038E-3</v>
          </cell>
          <cell r="L165">
            <v>15243</v>
          </cell>
          <cell r="M165">
            <v>7.1858302950419048E-3</v>
          </cell>
          <cell r="N165">
            <v>-0.17916420652102605</v>
          </cell>
          <cell r="Q165" t="str">
            <v xml:space="preserve"> プリウス</v>
          </cell>
          <cell r="R165">
            <v>665</v>
          </cell>
          <cell r="S165">
            <v>3.8310644598199112E-3</v>
          </cell>
          <cell r="T165">
            <v>1080</v>
          </cell>
          <cell r="U165">
            <v>6.740899785289859E-3</v>
          </cell>
          <cell r="V165">
            <v>-0.3842592592592593</v>
          </cell>
          <cell r="X165">
            <v>12512</v>
          </cell>
          <cell r="Y165">
            <v>5.6656710686709038E-3</v>
          </cell>
          <cell r="Z165">
            <v>15243</v>
          </cell>
          <cell r="AA165">
            <v>7.1858302950419048E-3</v>
          </cell>
          <cell r="AB165">
            <v>-0.17916420652102605</v>
          </cell>
        </row>
        <row r="166">
          <cell r="C166" t="str">
            <v>Duet</v>
          </cell>
          <cell r="D166">
            <v>1339</v>
          </cell>
          <cell r="E166">
            <v>7.7139779123291145E-3</v>
          </cell>
          <cell r="F166">
            <v>1395</v>
          </cell>
          <cell r="G166">
            <v>8.7069955559994014E-3</v>
          </cell>
          <cell r="H166">
            <v>-4.0143369175627219E-2</v>
          </cell>
          <cell r="J166">
            <v>23101</v>
          </cell>
          <cell r="K166">
            <v>1.0460571240198733E-2</v>
          </cell>
          <cell r="L166">
            <v>28424</v>
          </cell>
          <cell r="M166">
            <v>1.3399595900168674E-2</v>
          </cell>
          <cell r="N166">
            <v>-0.18727132001125812</v>
          </cell>
          <cell r="Q166" t="str">
            <v xml:space="preserve"> デュエット</v>
          </cell>
          <cell r="R166">
            <v>1339</v>
          </cell>
          <cell r="S166">
            <v>7.7139779123291145E-3</v>
          </cell>
          <cell r="T166">
            <v>1395</v>
          </cell>
          <cell r="U166">
            <v>8.7069955559994014E-3</v>
          </cell>
          <cell r="V166">
            <v>-4.0143369175627219E-2</v>
          </cell>
          <cell r="X166">
            <v>23101</v>
          </cell>
          <cell r="Y166">
            <v>1.0460571240198733E-2</v>
          </cell>
          <cell r="Z166">
            <v>28424</v>
          </cell>
          <cell r="AA166">
            <v>1.3399595900168674E-2</v>
          </cell>
          <cell r="AB166">
            <v>-0.18727132001125812</v>
          </cell>
        </row>
        <row r="167">
          <cell r="C167" t="str">
            <v>MR-S</v>
          </cell>
          <cell r="D167">
            <v>248</v>
          </cell>
          <cell r="E167">
            <v>1.4287277985493803E-3</v>
          </cell>
          <cell r="F167">
            <v>782</v>
          </cell>
          <cell r="G167">
            <v>4.8809107704598795E-3</v>
          </cell>
          <cell r="H167">
            <v>-0.68286445012787722</v>
          </cell>
          <cell r="J167">
            <v>5515</v>
          </cell>
          <cell r="K167">
            <v>2.4972966706937366E-3</v>
          </cell>
          <cell r="L167">
            <v>3237</v>
          </cell>
          <cell r="M167">
            <v>1.5259812809191528E-3</v>
          </cell>
          <cell r="N167">
            <v>0.70373802903923388</v>
          </cell>
          <cell r="Q167" t="str">
            <v xml:space="preserve"> MR-S</v>
          </cell>
          <cell r="R167">
            <v>248</v>
          </cell>
          <cell r="S167">
            <v>1.4287277985493803E-3</v>
          </cell>
          <cell r="T167">
            <v>782</v>
          </cell>
          <cell r="U167">
            <v>4.8809107704598795E-3</v>
          </cell>
          <cell r="V167">
            <v>-0.68286445012787722</v>
          </cell>
          <cell r="X167">
            <v>5515</v>
          </cell>
          <cell r="Y167">
            <v>2.4972966706937366E-3</v>
          </cell>
          <cell r="Z167">
            <v>3237</v>
          </cell>
          <cell r="AA167">
            <v>1.5259812809191528E-3</v>
          </cell>
          <cell r="AB167">
            <v>0.70373802903923388</v>
          </cell>
        </row>
        <row r="168">
          <cell r="C168" t="str">
            <v>MR 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 t="str">
            <v>NM</v>
          </cell>
          <cell r="J168">
            <v>4</v>
          </cell>
          <cell r="K168">
            <v>1.8112759170942787E-6</v>
          </cell>
          <cell r="L168">
            <v>817</v>
          </cell>
          <cell r="M168">
            <v>3.8514881263853809E-4</v>
          </cell>
          <cell r="N168">
            <v>-0.99510403916768664</v>
          </cell>
          <cell r="Q168" t="str">
            <v xml:space="preserve"> MR2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 t="str">
            <v>NM</v>
          </cell>
          <cell r="X168">
            <v>4</v>
          </cell>
          <cell r="Y168">
            <v>1.8112759170942787E-6</v>
          </cell>
          <cell r="Z168">
            <v>817</v>
          </cell>
          <cell r="AA168">
            <v>3.8514881263853809E-4</v>
          </cell>
          <cell r="AB168">
            <v>-0.99510403916768664</v>
          </cell>
        </row>
        <row r="169">
          <cell r="C169" t="str">
            <v>Sera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 t="str">
            <v>NM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 t="str">
            <v>NM</v>
          </cell>
          <cell r="Q169" t="str">
            <v xml:space="preserve"> セラ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 t="str">
            <v>NM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 t="str">
            <v>NM</v>
          </cell>
        </row>
        <row r="170">
          <cell r="C170" t="str">
            <v>Cynos</v>
          </cell>
          <cell r="D170">
            <v>0</v>
          </cell>
          <cell r="E170">
            <v>0</v>
          </cell>
          <cell r="F170">
            <v>4</v>
          </cell>
          <cell r="G170">
            <v>2.4966295501073549E-5</v>
          </cell>
          <cell r="H170">
            <v>-1</v>
          </cell>
          <cell r="J170">
            <v>15</v>
          </cell>
          <cell r="K170">
            <v>6.7922846891035455E-6</v>
          </cell>
          <cell r="L170">
            <v>1826</v>
          </cell>
          <cell r="M170">
            <v>8.6080995333900922E-4</v>
          </cell>
          <cell r="N170">
            <v>-0.99178532311062428</v>
          </cell>
          <cell r="Q170" t="str">
            <v xml:space="preserve"> サイノス</v>
          </cell>
          <cell r="R170">
            <v>0</v>
          </cell>
          <cell r="S170">
            <v>0</v>
          </cell>
          <cell r="T170">
            <v>4</v>
          </cell>
          <cell r="U170">
            <v>2.4966295501073549E-5</v>
          </cell>
          <cell r="V170">
            <v>-1</v>
          </cell>
          <cell r="X170">
            <v>15</v>
          </cell>
          <cell r="Y170">
            <v>6.7922846891035455E-6</v>
          </cell>
          <cell r="Z170">
            <v>1826</v>
          </cell>
          <cell r="AA170">
            <v>8.6080995333900922E-4</v>
          </cell>
          <cell r="AB170">
            <v>-0.99178532311062428</v>
          </cell>
        </row>
        <row r="171">
          <cell r="C171" t="str">
            <v>Will Vi</v>
          </cell>
          <cell r="D171">
            <v>394</v>
          </cell>
          <cell r="E171">
            <v>2.2698336799534509E-3</v>
          </cell>
          <cell r="F171">
            <v>0</v>
          </cell>
          <cell r="G171">
            <v>0</v>
          </cell>
          <cell r="H171" t="str">
            <v>NM</v>
          </cell>
          <cell r="J171">
            <v>11827</v>
          </cell>
          <cell r="K171">
            <v>5.3554900678685086E-3</v>
          </cell>
          <cell r="L171">
            <v>0</v>
          </cell>
          <cell r="M171">
            <v>0</v>
          </cell>
          <cell r="N171" t="str">
            <v>NM</v>
          </cell>
          <cell r="Q171" t="str">
            <v xml:space="preserve"> Will Vi</v>
          </cell>
          <cell r="R171">
            <v>394</v>
          </cell>
          <cell r="S171">
            <v>2.2698336799534509E-3</v>
          </cell>
          <cell r="T171">
            <v>0</v>
          </cell>
          <cell r="U171">
            <v>0</v>
          </cell>
          <cell r="V171" t="str">
            <v>NM</v>
          </cell>
          <cell r="X171">
            <v>11827</v>
          </cell>
          <cell r="Y171">
            <v>5.3554900678685086E-3</v>
          </cell>
          <cell r="Z171">
            <v>0</v>
          </cell>
          <cell r="AA171">
            <v>0</v>
          </cell>
          <cell r="AB171" t="str">
            <v>NM</v>
          </cell>
        </row>
        <row r="173">
          <cell r="B173" t="str">
            <v xml:space="preserve">   Nissan Total</v>
          </cell>
          <cell r="C173" t="str">
            <v>MR 2</v>
          </cell>
          <cell r="D173">
            <v>26643</v>
          </cell>
          <cell r="E173">
            <v>0.15349030135786748</v>
          </cell>
          <cell r="F173">
            <v>27774</v>
          </cell>
          <cell r="G173">
            <v>0.17335347281170421</v>
          </cell>
          <cell r="H173">
            <v>-4.0721538129185553E-2</v>
          </cell>
          <cell r="J173">
            <v>409314</v>
          </cell>
          <cell r="K173">
            <v>0.18534514768238189</v>
          </cell>
          <cell r="L173">
            <v>443281</v>
          </cell>
          <cell r="M173">
            <v>0.20897080883136326</v>
          </cell>
          <cell r="N173">
            <v>-7.6626338597864607E-2</v>
          </cell>
          <cell r="P173" t="str">
            <v xml:space="preserve">   Nissan Total</v>
          </cell>
          <cell r="Q173" t="str">
            <v xml:space="preserve"> MR2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 t="str">
            <v>NM</v>
          </cell>
          <cell r="X173">
            <v>382671</v>
          </cell>
          <cell r="Y173">
            <v>0.18806255335272584</v>
          </cell>
          <cell r="Z173">
            <v>401064</v>
          </cell>
          <cell r="AA173">
            <v>0.20451576253848719</v>
          </cell>
          <cell r="AB173">
            <v>-4.5860511040631935E-2</v>
          </cell>
        </row>
        <row r="174">
          <cell r="B174" t="str">
            <v xml:space="preserve">   Nissan Total</v>
          </cell>
          <cell r="C174" t="str">
            <v>Cedric (5)</v>
          </cell>
          <cell r="D174">
            <v>26643</v>
          </cell>
          <cell r="E174">
            <v>0.15349030135786751</v>
          </cell>
          <cell r="F174">
            <v>27774</v>
          </cell>
          <cell r="G174">
            <v>0.17335347281170421</v>
          </cell>
          <cell r="H174">
            <v>-4.0721538129185553E-2</v>
          </cell>
          <cell r="J174">
            <v>409314</v>
          </cell>
          <cell r="K174">
            <v>0.18534514768238189</v>
          </cell>
          <cell r="L174">
            <v>428838</v>
          </cell>
          <cell r="M174">
            <v>0.20216211323657943</v>
          </cell>
          <cell r="N174">
            <v>-4.5527681781931673E-2</v>
          </cell>
          <cell r="P174" t="str">
            <v xml:space="preserve">   Nissan Total</v>
          </cell>
          <cell r="Q174" t="str">
            <v xml:space="preserve"> セドリックセダン</v>
          </cell>
          <cell r="R174">
            <v>729</v>
          </cell>
          <cell r="S174">
            <v>3.9750699317858372E-3</v>
          </cell>
          <cell r="T174">
            <v>708</v>
          </cell>
          <cell r="U174">
            <v>4.1534670890531504E-3</v>
          </cell>
          <cell r="V174">
            <v>2.9661016949152463E-2</v>
          </cell>
          <cell r="X174">
            <v>409314</v>
          </cell>
          <cell r="Y174">
            <v>0.18534514768238189</v>
          </cell>
          <cell r="Z174">
            <v>428838</v>
          </cell>
          <cell r="AA174">
            <v>0.20216211323657943</v>
          </cell>
          <cell r="AB174">
            <v>-4.5527681781931673E-2</v>
          </cell>
        </row>
        <row r="175">
          <cell r="C175" t="str">
            <v>Cedric (5)</v>
          </cell>
          <cell r="D175">
            <v>482</v>
          </cell>
          <cell r="E175">
            <v>2.776801608470973E-3</v>
          </cell>
          <cell r="F175">
            <v>484</v>
          </cell>
          <cell r="G175">
            <v>3.0209217556298996E-3</v>
          </cell>
          <cell r="H175">
            <v>-4.1322314049586639E-3</v>
          </cell>
          <cell r="J175">
            <v>7482</v>
          </cell>
          <cell r="K175">
            <v>3.3879916029248484E-3</v>
          </cell>
          <cell r="L175">
            <v>7047</v>
          </cell>
          <cell r="M175">
            <v>3.322085290898137E-3</v>
          </cell>
          <cell r="N175">
            <v>6.1728395061728447E-2</v>
          </cell>
          <cell r="Q175" t="str">
            <v xml:space="preserve"> セドリックセダン</v>
          </cell>
          <cell r="R175">
            <v>482</v>
          </cell>
          <cell r="S175">
            <v>2.776801608470973E-3</v>
          </cell>
          <cell r="T175">
            <v>484</v>
          </cell>
          <cell r="U175">
            <v>3.0209217556298996E-3</v>
          </cell>
          <cell r="V175">
            <v>-4.1322314049586639E-3</v>
          </cell>
          <cell r="X175">
            <v>7482</v>
          </cell>
          <cell r="Y175">
            <v>3.3879916029248484E-3</v>
          </cell>
          <cell r="Z175">
            <v>7047</v>
          </cell>
          <cell r="AA175">
            <v>3.322085290898137E-3</v>
          </cell>
          <cell r="AB175">
            <v>6.1728395061728447E-2</v>
          </cell>
        </row>
        <row r="176">
          <cell r="C176" t="str">
            <v>Cedric HDT (5)</v>
          </cell>
          <cell r="D176">
            <v>2</v>
          </cell>
          <cell r="E176">
            <v>1.152199837539823E-5</v>
          </cell>
          <cell r="F176">
            <v>0</v>
          </cell>
          <cell r="G176">
            <v>0</v>
          </cell>
          <cell r="H176" t="str">
            <v>NM</v>
          </cell>
          <cell r="J176">
            <v>3</v>
          </cell>
          <cell r="K176">
            <v>1.358456937820709E-6</v>
          </cell>
          <cell r="L176">
            <v>171</v>
          </cell>
          <cell r="M176">
            <v>8.0612542180159133E-5</v>
          </cell>
          <cell r="N176">
            <v>-0.98245614035087714</v>
          </cell>
          <cell r="Q176" t="str">
            <v xml:space="preserve"> セドリック</v>
          </cell>
          <cell r="R176">
            <v>2</v>
          </cell>
          <cell r="S176">
            <v>1.152199837539823E-5</v>
          </cell>
          <cell r="T176">
            <v>0</v>
          </cell>
          <cell r="U176">
            <v>0</v>
          </cell>
          <cell r="V176" t="str">
            <v>NM</v>
          </cell>
          <cell r="X176">
            <v>3</v>
          </cell>
          <cell r="Y176">
            <v>1.358456937820709E-6</v>
          </cell>
          <cell r="Z176">
            <v>171</v>
          </cell>
          <cell r="AA176">
            <v>8.0612542180159133E-5</v>
          </cell>
          <cell r="AB176">
            <v>-0.98245614035087714</v>
          </cell>
        </row>
        <row r="177">
          <cell r="C177" t="str">
            <v>Gloria (5)</v>
          </cell>
          <cell r="D177">
            <v>0</v>
          </cell>
          <cell r="E177">
            <v>0</v>
          </cell>
          <cell r="F177">
            <v>2</v>
          </cell>
          <cell r="G177">
            <v>1.2483147750536775E-5</v>
          </cell>
          <cell r="H177">
            <v>-1</v>
          </cell>
          <cell r="J177">
            <v>5</v>
          </cell>
          <cell r="K177">
            <v>2.2640948963678484E-6</v>
          </cell>
          <cell r="L177">
            <v>820</v>
          </cell>
          <cell r="M177">
            <v>3.8656306776450579E-4</v>
          </cell>
          <cell r="N177">
            <v>-0.99390243902439024</v>
          </cell>
          <cell r="Q177" t="str">
            <v xml:space="preserve"> グロリアセダン</v>
          </cell>
          <cell r="R177">
            <v>0</v>
          </cell>
          <cell r="S177">
            <v>0</v>
          </cell>
          <cell r="T177">
            <v>2</v>
          </cell>
          <cell r="U177">
            <v>1.2483147750536775E-5</v>
          </cell>
          <cell r="V177">
            <v>-1</v>
          </cell>
          <cell r="X177">
            <v>5</v>
          </cell>
          <cell r="Y177">
            <v>2.2640948963678484E-6</v>
          </cell>
          <cell r="Z177">
            <v>820</v>
          </cell>
          <cell r="AA177">
            <v>3.8656306776450579E-4</v>
          </cell>
          <cell r="AB177">
            <v>-0.99390243902439024</v>
          </cell>
        </row>
        <row r="178">
          <cell r="C178" t="str">
            <v>Gloria HDT (5)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 t="str">
            <v>NM</v>
          </cell>
          <cell r="J178">
            <v>1</v>
          </cell>
          <cell r="K178">
            <v>4.5281897927356968E-7</v>
          </cell>
          <cell r="L178">
            <v>178</v>
          </cell>
          <cell r="M178">
            <v>8.3912470807417106E-5</v>
          </cell>
          <cell r="N178">
            <v>-0.9943820224719101</v>
          </cell>
          <cell r="Q178" t="str">
            <v xml:space="preserve"> グロリア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 t="str">
            <v>NM</v>
          </cell>
          <cell r="X178">
            <v>1</v>
          </cell>
          <cell r="Y178">
            <v>4.5281897927356968E-7</v>
          </cell>
          <cell r="Z178">
            <v>178</v>
          </cell>
          <cell r="AA178">
            <v>8.3912470807417106E-5</v>
          </cell>
          <cell r="AB178">
            <v>-0.9943820224719101</v>
          </cell>
        </row>
        <row r="179">
          <cell r="C179" t="str">
            <v>Laurel (5)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NM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 t="str">
            <v>NM</v>
          </cell>
          <cell r="Q179" t="str">
            <v xml:space="preserve"> ローレルセダン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 t="str">
            <v>NM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NM</v>
          </cell>
        </row>
        <row r="180">
          <cell r="B180" t="str">
            <v xml:space="preserve">   Nissan Total</v>
          </cell>
          <cell r="C180" t="str">
            <v>Laurel HDT (5)</v>
          </cell>
          <cell r="D180">
            <v>583</v>
          </cell>
          <cell r="E180">
            <v>3.358662526428584E-3</v>
          </cell>
          <cell r="F180">
            <v>825</v>
          </cell>
          <cell r="G180">
            <v>5.1492984470964199E-3</v>
          </cell>
          <cell r="H180">
            <v>-0.29333333333333333</v>
          </cell>
          <cell r="J180">
            <v>10569</v>
          </cell>
          <cell r="K180">
            <v>4.7858437919423577E-3</v>
          </cell>
          <cell r="L180">
            <v>11865</v>
          </cell>
          <cell r="M180">
            <v>5.5933790232022699E-3</v>
          </cell>
          <cell r="N180">
            <v>-0.10922882427307201</v>
          </cell>
          <cell r="P180" t="str">
            <v xml:space="preserve">   Nissan Total</v>
          </cell>
          <cell r="Q180" t="str">
            <v xml:space="preserve"> ローレル</v>
          </cell>
          <cell r="R180">
            <v>583</v>
          </cell>
          <cell r="S180">
            <v>3.358662526428584E-3</v>
          </cell>
          <cell r="T180">
            <v>825</v>
          </cell>
          <cell r="U180">
            <v>5.1492984470964199E-3</v>
          </cell>
          <cell r="V180">
            <v>-0.29333333333333333</v>
          </cell>
          <cell r="X180">
            <v>10569</v>
          </cell>
          <cell r="Y180">
            <v>4.7858437919423577E-3</v>
          </cell>
          <cell r="Z180">
            <v>11865</v>
          </cell>
          <cell r="AA180">
            <v>5.5933790232022699E-3</v>
          </cell>
          <cell r="AB180">
            <v>-0.10922882427307201</v>
          </cell>
        </row>
        <row r="181">
          <cell r="C181" t="str">
            <v>Stagea (5)</v>
          </cell>
          <cell r="D181">
            <v>147</v>
          </cell>
          <cell r="E181">
            <v>8.468668805917698E-4</v>
          </cell>
          <cell r="F181">
            <v>126</v>
          </cell>
          <cell r="G181">
            <v>7.8643830828381686E-4</v>
          </cell>
          <cell r="H181">
            <v>0.16666666666666674</v>
          </cell>
          <cell r="J181">
            <v>2226</v>
          </cell>
          <cell r="K181">
            <v>1.0079750478629661E-3</v>
          </cell>
          <cell r="L181">
            <v>2305</v>
          </cell>
          <cell r="M181">
            <v>1.0866193551185193E-3</v>
          </cell>
          <cell r="N181">
            <v>-3.4273318872017344E-2</v>
          </cell>
          <cell r="Q181" t="str">
            <v xml:space="preserve"> ステージア</v>
          </cell>
          <cell r="R181">
            <v>147</v>
          </cell>
          <cell r="S181">
            <v>8.468668805917698E-4</v>
          </cell>
          <cell r="T181">
            <v>126</v>
          </cell>
          <cell r="U181">
            <v>7.8643830828381686E-4</v>
          </cell>
          <cell r="V181">
            <v>0.16666666666666674</v>
          </cell>
          <cell r="X181">
            <v>2226</v>
          </cell>
          <cell r="Y181">
            <v>1.0079750478629661E-3</v>
          </cell>
          <cell r="Z181">
            <v>2305</v>
          </cell>
          <cell r="AA181">
            <v>1.0866193551185193E-3</v>
          </cell>
          <cell r="AB181">
            <v>-3.4273318872017344E-2</v>
          </cell>
        </row>
        <row r="182">
          <cell r="C182" t="str">
            <v>Cefiro (5)</v>
          </cell>
          <cell r="D182">
            <v>473</v>
          </cell>
          <cell r="E182">
            <v>2.7249526157816814E-3</v>
          </cell>
          <cell r="F182">
            <v>757</v>
          </cell>
          <cell r="G182">
            <v>4.7248714235781693E-3</v>
          </cell>
          <cell r="H182">
            <v>-0.37516512549537651</v>
          </cell>
          <cell r="J182">
            <v>9725</v>
          </cell>
          <cell r="K182">
            <v>4.4036645734354648E-3</v>
          </cell>
          <cell r="L182">
            <v>15499</v>
          </cell>
          <cell r="M182">
            <v>7.3065133991244815E-3</v>
          </cell>
          <cell r="N182">
            <v>-0.37254016388154076</v>
          </cell>
          <cell r="Q182" t="str">
            <v xml:space="preserve"> セフィーロ</v>
          </cell>
          <cell r="R182">
            <v>473</v>
          </cell>
          <cell r="S182">
            <v>2.7249526157816814E-3</v>
          </cell>
          <cell r="T182">
            <v>757</v>
          </cell>
          <cell r="U182">
            <v>4.7248714235781693E-3</v>
          </cell>
          <cell r="V182">
            <v>-0.37516512549537651</v>
          </cell>
          <cell r="X182">
            <v>9725</v>
          </cell>
          <cell r="Y182">
            <v>4.4036645734354648E-3</v>
          </cell>
          <cell r="Z182">
            <v>15499</v>
          </cell>
          <cell r="AA182">
            <v>7.3065133991244815E-3</v>
          </cell>
          <cell r="AB182">
            <v>-0.37254016388154076</v>
          </cell>
        </row>
        <row r="183">
          <cell r="C183" t="str">
            <v>R'nessa (5)</v>
          </cell>
          <cell r="D183">
            <v>63</v>
          </cell>
          <cell r="E183">
            <v>3.6294294882504419E-4</v>
          </cell>
          <cell r="F183">
            <v>160</v>
          </cell>
          <cell r="G183">
            <v>9.9865182004294211E-4</v>
          </cell>
          <cell r="H183">
            <v>-0.60624999999999996</v>
          </cell>
          <cell r="J183">
            <v>1608</v>
          </cell>
          <cell r="K183">
            <v>7.281329186719001E-4</v>
          </cell>
          <cell r="L183">
            <v>5657</v>
          </cell>
          <cell r="M183">
            <v>2.6668137491997674E-3</v>
          </cell>
          <cell r="N183">
            <v>-0.71575039773731652</v>
          </cell>
          <cell r="Q183" t="str">
            <v xml:space="preserve"> ルネッサ</v>
          </cell>
          <cell r="R183">
            <v>63</v>
          </cell>
          <cell r="S183">
            <v>3.6294294882504419E-4</v>
          </cell>
          <cell r="T183">
            <v>160</v>
          </cell>
          <cell r="U183">
            <v>9.9865182004294211E-4</v>
          </cell>
          <cell r="V183">
            <v>-0.60624999999999996</v>
          </cell>
          <cell r="X183">
            <v>1608</v>
          </cell>
          <cell r="Y183">
            <v>7.281329186719001E-4</v>
          </cell>
          <cell r="Z183">
            <v>5657</v>
          </cell>
          <cell r="AA183">
            <v>2.6668137491997674E-3</v>
          </cell>
          <cell r="AB183">
            <v>-0.71575039773731652</v>
          </cell>
        </row>
        <row r="184">
          <cell r="C184" t="str">
            <v>Fairlady Z (5)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 t="str">
            <v>NM</v>
          </cell>
          <cell r="J184">
            <v>2</v>
          </cell>
          <cell r="K184">
            <v>9.0563795854713935E-7</v>
          </cell>
          <cell r="L184">
            <v>1</v>
          </cell>
          <cell r="M184">
            <v>4.7141837532256804E-7</v>
          </cell>
          <cell r="N184">
            <v>1</v>
          </cell>
          <cell r="Q184" t="str">
            <v xml:space="preserve"> フェアレディZ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 t="str">
            <v>NM</v>
          </cell>
          <cell r="X184">
            <v>2</v>
          </cell>
          <cell r="Y184">
            <v>9.0563795854713935E-7</v>
          </cell>
          <cell r="Z184">
            <v>1</v>
          </cell>
          <cell r="AA184">
            <v>4.7141837532256804E-7</v>
          </cell>
          <cell r="AB184">
            <v>1</v>
          </cell>
        </row>
        <row r="185">
          <cell r="C185" t="str">
            <v>Leopard (5)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 t="str">
            <v>NM</v>
          </cell>
          <cell r="J185">
            <v>0</v>
          </cell>
          <cell r="K185">
            <v>0</v>
          </cell>
          <cell r="L185">
            <v>15</v>
          </cell>
          <cell r="M185">
            <v>7.0712756298385202E-6</v>
          </cell>
          <cell r="N185">
            <v>-1</v>
          </cell>
          <cell r="Q185" t="str">
            <v xml:space="preserve"> レパード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 t="str">
            <v>NM</v>
          </cell>
          <cell r="X185">
            <v>0</v>
          </cell>
          <cell r="Y185">
            <v>0</v>
          </cell>
          <cell r="Z185">
            <v>15</v>
          </cell>
          <cell r="AA185">
            <v>7.0712756298385202E-6</v>
          </cell>
          <cell r="AB185">
            <v>-1</v>
          </cell>
        </row>
        <row r="186">
          <cell r="C186" t="str">
            <v>180SX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 t="str">
            <v>NM</v>
          </cell>
          <cell r="J186">
            <v>0</v>
          </cell>
          <cell r="K186">
            <v>0</v>
          </cell>
          <cell r="L186">
            <v>50</v>
          </cell>
          <cell r="M186">
            <v>2.35709187661284E-5</v>
          </cell>
          <cell r="N186">
            <v>-1</v>
          </cell>
          <cell r="Q186" t="str">
            <v xml:space="preserve"> 180SX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 t="str">
            <v>NM</v>
          </cell>
          <cell r="X186">
            <v>0</v>
          </cell>
          <cell r="Y186">
            <v>0</v>
          </cell>
          <cell r="Z186">
            <v>50</v>
          </cell>
          <cell r="AA186">
            <v>2.35709187661284E-5</v>
          </cell>
          <cell r="AB186">
            <v>-1</v>
          </cell>
        </row>
        <row r="187">
          <cell r="C187" t="str">
            <v>Silvia</v>
          </cell>
          <cell r="D187">
            <v>596</v>
          </cell>
          <cell r="E187">
            <v>3.4335555158686725E-3</v>
          </cell>
          <cell r="F187">
            <v>831</v>
          </cell>
          <cell r="G187">
            <v>5.1867478903480299E-3</v>
          </cell>
          <cell r="H187">
            <v>-0.28279181708784595</v>
          </cell>
          <cell r="J187">
            <v>9055</v>
          </cell>
          <cell r="K187">
            <v>4.1002758573221738E-3</v>
          </cell>
          <cell r="L187">
            <v>17634</v>
          </cell>
          <cell r="M187">
            <v>8.312991630438164E-3</v>
          </cell>
          <cell r="N187">
            <v>-0.48650334580923216</v>
          </cell>
          <cell r="Q187" t="str">
            <v xml:space="preserve"> シルビア</v>
          </cell>
          <cell r="R187">
            <v>596</v>
          </cell>
          <cell r="S187">
            <v>3.4335555158686725E-3</v>
          </cell>
          <cell r="T187">
            <v>831</v>
          </cell>
          <cell r="U187">
            <v>5.1867478903480299E-3</v>
          </cell>
          <cell r="V187">
            <v>-0.28279181708784595</v>
          </cell>
          <cell r="X187">
            <v>9055</v>
          </cell>
          <cell r="Y187">
            <v>4.1002758573221738E-3</v>
          </cell>
          <cell r="Z187">
            <v>17634</v>
          </cell>
          <cell r="AA187">
            <v>8.312991630438164E-3</v>
          </cell>
          <cell r="AB187">
            <v>-0.48650334580923216</v>
          </cell>
        </row>
        <row r="188">
          <cell r="C188" t="str">
            <v>Bluebird</v>
          </cell>
          <cell r="D188">
            <v>3903</v>
          </cell>
          <cell r="E188">
            <v>2.2485179829589644E-2</v>
          </cell>
          <cell r="F188">
            <v>1951</v>
          </cell>
          <cell r="G188">
            <v>1.2177310630648624E-2</v>
          </cell>
          <cell r="H188">
            <v>1.0005125576627369</v>
          </cell>
          <cell r="J188">
            <v>36725</v>
          </cell>
          <cell r="K188">
            <v>1.6629777013821845E-2</v>
          </cell>
          <cell r="L188">
            <v>23629</v>
          </cell>
          <cell r="M188">
            <v>1.113914479049696E-2</v>
          </cell>
          <cell r="N188">
            <v>0.55423420373270127</v>
          </cell>
          <cell r="Q188" t="str">
            <v xml:space="preserve"> ブルーバード</v>
          </cell>
          <cell r="R188">
            <v>3903</v>
          </cell>
          <cell r="S188">
            <v>2.2485179829589644E-2</v>
          </cell>
          <cell r="T188">
            <v>1951</v>
          </cell>
          <cell r="U188">
            <v>1.2177310630648624E-2</v>
          </cell>
          <cell r="V188">
            <v>1.0005125576627369</v>
          </cell>
          <cell r="X188">
            <v>36725</v>
          </cell>
          <cell r="Y188">
            <v>1.6629777013821845E-2</v>
          </cell>
          <cell r="Z188">
            <v>23629</v>
          </cell>
          <cell r="AA188">
            <v>1.113914479049696E-2</v>
          </cell>
          <cell r="AB188">
            <v>0.55423420373270127</v>
          </cell>
        </row>
        <row r="189">
          <cell r="C189" t="str">
            <v>Bluebird HDT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 t="str">
            <v>NM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 t="str">
            <v>NM</v>
          </cell>
          <cell r="Q189" t="str">
            <v xml:space="preserve"> ブルーバードHTP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 t="str">
            <v>NM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 t="str">
            <v>NM</v>
          </cell>
        </row>
        <row r="190">
          <cell r="C190" t="str">
            <v>Auster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 t="str">
            <v>NM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 t="str">
            <v>NM</v>
          </cell>
          <cell r="Q190" t="str">
            <v xml:space="preserve"> オースター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 t="str">
            <v>NM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 t="str">
            <v>NM</v>
          </cell>
        </row>
        <row r="191">
          <cell r="C191" t="str">
            <v>Stanza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 t="str">
            <v>NM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 t="str">
            <v>NM</v>
          </cell>
          <cell r="Q191" t="str">
            <v xml:space="preserve"> スタンザ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 t="str">
            <v>NM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NM</v>
          </cell>
        </row>
        <row r="192">
          <cell r="C192" t="str">
            <v>Tino</v>
          </cell>
          <cell r="D192">
            <v>367</v>
          </cell>
          <cell r="E192">
            <v>2.1142867018855752E-3</v>
          </cell>
          <cell r="F192">
            <v>550</v>
          </cell>
          <cell r="G192">
            <v>3.4328656313976132E-3</v>
          </cell>
          <cell r="H192">
            <v>-0.33272727272727276</v>
          </cell>
          <cell r="J192">
            <v>7081</v>
          </cell>
          <cell r="K192">
            <v>3.2064111922361469E-3</v>
          </cell>
          <cell r="L192">
            <v>15197</v>
          </cell>
          <cell r="M192">
            <v>7.1641450497770664E-3</v>
          </cell>
          <cell r="N192">
            <v>-0.53405277357373171</v>
          </cell>
          <cell r="Q192" t="str">
            <v xml:space="preserve"> ティーノ</v>
          </cell>
          <cell r="R192">
            <v>367</v>
          </cell>
          <cell r="S192">
            <v>2.1142867018855752E-3</v>
          </cell>
          <cell r="T192">
            <v>550</v>
          </cell>
          <cell r="U192">
            <v>3.4328656313976132E-3</v>
          </cell>
          <cell r="V192">
            <v>-0.33272727272727276</v>
          </cell>
          <cell r="X192">
            <v>7081</v>
          </cell>
          <cell r="Y192">
            <v>3.2064111922361469E-3</v>
          </cell>
          <cell r="Z192">
            <v>15197</v>
          </cell>
          <cell r="AA192">
            <v>7.1641450497770664E-3</v>
          </cell>
          <cell r="AB192">
            <v>-0.53405277357373171</v>
          </cell>
        </row>
        <row r="193">
          <cell r="C193" t="str">
            <v>Primera</v>
          </cell>
          <cell r="D193">
            <v>867</v>
          </cell>
          <cell r="E193">
            <v>4.9947862957351319E-3</v>
          </cell>
          <cell r="F193">
            <v>1386</v>
          </cell>
          <cell r="G193">
            <v>8.650821391121985E-3</v>
          </cell>
          <cell r="H193">
            <v>-0.37445887445887449</v>
          </cell>
          <cell r="J193">
            <v>18353</v>
          </cell>
          <cell r="K193">
            <v>8.3105867266078243E-3</v>
          </cell>
          <cell r="L193">
            <v>27618</v>
          </cell>
          <cell r="M193">
            <v>1.3019632689658684E-2</v>
          </cell>
          <cell r="N193">
            <v>-0.33546962126149615</v>
          </cell>
          <cell r="Q193" t="str">
            <v xml:space="preserve"> プリメーラ</v>
          </cell>
          <cell r="R193">
            <v>867</v>
          </cell>
          <cell r="S193">
            <v>4.9947862957351319E-3</v>
          </cell>
          <cell r="T193">
            <v>1386</v>
          </cell>
          <cell r="U193">
            <v>8.650821391121985E-3</v>
          </cell>
          <cell r="V193">
            <v>-0.37445887445887449</v>
          </cell>
          <cell r="X193">
            <v>18353</v>
          </cell>
          <cell r="Y193">
            <v>8.3105867266078243E-3</v>
          </cell>
          <cell r="Z193">
            <v>27618</v>
          </cell>
          <cell r="AA193">
            <v>1.3019632689658684E-2</v>
          </cell>
          <cell r="AB193">
            <v>-0.33546962126149615</v>
          </cell>
        </row>
        <row r="194">
          <cell r="C194" t="str">
            <v>Avenire</v>
          </cell>
          <cell r="D194">
            <v>580</v>
          </cell>
          <cell r="E194">
            <v>3.3413795288654864E-3</v>
          </cell>
          <cell r="F194">
            <v>877</v>
          </cell>
          <cell r="G194">
            <v>5.4738602886103757E-3</v>
          </cell>
          <cell r="H194">
            <v>-0.33865450399087804</v>
          </cell>
          <cell r="J194">
            <v>11341</v>
          </cell>
          <cell r="K194">
            <v>5.1354200439415534E-3</v>
          </cell>
          <cell r="L194">
            <v>16513</v>
          </cell>
          <cell r="M194">
            <v>7.784531631701566E-3</v>
          </cell>
          <cell r="N194">
            <v>-0.31320777569187908</v>
          </cell>
          <cell r="Q194" t="str">
            <v xml:space="preserve"> アベニュール</v>
          </cell>
          <cell r="R194">
            <v>580</v>
          </cell>
          <cell r="S194">
            <v>3.3413795288654864E-3</v>
          </cell>
          <cell r="T194">
            <v>877</v>
          </cell>
          <cell r="U194">
            <v>5.4738602886103757E-3</v>
          </cell>
          <cell r="V194">
            <v>-0.33865450399087804</v>
          </cell>
          <cell r="X194">
            <v>11341</v>
          </cell>
          <cell r="Y194">
            <v>5.1354200439415534E-3</v>
          </cell>
          <cell r="Z194">
            <v>16513</v>
          </cell>
          <cell r="AA194">
            <v>7.784531631701566E-3</v>
          </cell>
          <cell r="AB194">
            <v>-0.31320777569187908</v>
          </cell>
        </row>
        <row r="195">
          <cell r="C195" t="str">
            <v>Presea</v>
          </cell>
          <cell r="D195">
            <v>0</v>
          </cell>
          <cell r="E195">
            <v>0</v>
          </cell>
          <cell r="F195">
            <v>269</v>
          </cell>
          <cell r="G195">
            <v>1.6789833724471963E-3</v>
          </cell>
          <cell r="H195">
            <v>-1</v>
          </cell>
          <cell r="J195">
            <v>2335</v>
          </cell>
          <cell r="K195">
            <v>1.0573323166037853E-3</v>
          </cell>
          <cell r="L195">
            <v>5138</v>
          </cell>
          <cell r="M195">
            <v>2.4221476124073544E-3</v>
          </cell>
          <cell r="N195">
            <v>-0.54554301284546514</v>
          </cell>
          <cell r="Q195" t="str">
            <v xml:space="preserve"> プレセア</v>
          </cell>
          <cell r="R195">
            <v>0</v>
          </cell>
          <cell r="S195">
            <v>0</v>
          </cell>
          <cell r="T195">
            <v>269</v>
          </cell>
          <cell r="U195">
            <v>1.6789833724471963E-3</v>
          </cell>
          <cell r="V195">
            <v>-1</v>
          </cell>
          <cell r="X195">
            <v>2335</v>
          </cell>
          <cell r="Y195">
            <v>1.0573323166037853E-3</v>
          </cell>
          <cell r="Z195">
            <v>5138</v>
          </cell>
          <cell r="AA195">
            <v>2.4221476124073544E-3</v>
          </cell>
          <cell r="AB195">
            <v>-0.54554301284546514</v>
          </cell>
        </row>
        <row r="196">
          <cell r="C196" t="str">
            <v>Skyline (5)</v>
          </cell>
          <cell r="D196">
            <v>335</v>
          </cell>
          <cell r="E196">
            <v>1.9299347278792034E-3</v>
          </cell>
          <cell r="F196">
            <v>243</v>
          </cell>
          <cell r="G196">
            <v>1.5167024516902182E-3</v>
          </cell>
          <cell r="H196">
            <v>0.37860082304526754</v>
          </cell>
          <cell r="J196">
            <v>3991</v>
          </cell>
          <cell r="K196">
            <v>1.8072005462808165E-3</v>
          </cell>
          <cell r="L196">
            <v>4105</v>
          </cell>
          <cell r="M196">
            <v>1.9351724306991417E-3</v>
          </cell>
          <cell r="N196">
            <v>-2.7771010962241216E-2</v>
          </cell>
          <cell r="Q196" t="str">
            <v xml:space="preserve"> スカイライン</v>
          </cell>
          <cell r="R196">
            <v>335</v>
          </cell>
          <cell r="S196">
            <v>1.9299347278792034E-3</v>
          </cell>
          <cell r="T196">
            <v>243</v>
          </cell>
          <cell r="U196">
            <v>1.5167024516902182E-3</v>
          </cell>
          <cell r="V196">
            <v>0.37860082304526754</v>
          </cell>
          <cell r="X196">
            <v>3991</v>
          </cell>
          <cell r="Y196">
            <v>1.8072005462808165E-3</v>
          </cell>
          <cell r="Z196">
            <v>4105</v>
          </cell>
          <cell r="AA196">
            <v>1.9351724306991417E-3</v>
          </cell>
          <cell r="AB196">
            <v>-2.7771010962241216E-2</v>
          </cell>
        </row>
        <row r="197">
          <cell r="C197" t="str">
            <v>Skyline HDT (5)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 t="str">
            <v>NM</v>
          </cell>
          <cell r="J197">
            <v>1</v>
          </cell>
          <cell r="K197">
            <v>4.5281897927356968E-7</v>
          </cell>
          <cell r="L197">
            <v>0</v>
          </cell>
          <cell r="M197">
            <v>0</v>
          </cell>
          <cell r="N197" t="str">
            <v>NM</v>
          </cell>
          <cell r="Q197" t="str">
            <v xml:space="preserve"> スカイラインHTP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 t="str">
            <v>NM</v>
          </cell>
          <cell r="X197">
            <v>1</v>
          </cell>
          <cell r="Y197">
            <v>4.5281897927356968E-7</v>
          </cell>
          <cell r="Z197">
            <v>0</v>
          </cell>
          <cell r="AA197">
            <v>0</v>
          </cell>
          <cell r="AB197" t="str">
            <v>NM</v>
          </cell>
        </row>
        <row r="198">
          <cell r="C198" t="str">
            <v>Skyline Coupe</v>
          </cell>
          <cell r="D198">
            <v>21</v>
          </cell>
          <cell r="E198">
            <v>1.209809829416814E-4</v>
          </cell>
          <cell r="F198">
            <v>18</v>
          </cell>
          <cell r="G198">
            <v>1.1234832975483097E-4</v>
          </cell>
          <cell r="H198">
            <v>0.16666666666666674</v>
          </cell>
          <cell r="J198">
            <v>260</v>
          </cell>
          <cell r="K198">
            <v>1.1773293461112812E-4</v>
          </cell>
          <cell r="L198">
            <v>387</v>
          </cell>
          <cell r="M198">
            <v>1.8243891124983383E-4</v>
          </cell>
          <cell r="N198">
            <v>-0.32816537467700257</v>
          </cell>
          <cell r="Q198" t="str">
            <v xml:space="preserve"> スカイラインクーペ</v>
          </cell>
          <cell r="R198">
            <v>21</v>
          </cell>
          <cell r="S198">
            <v>1.209809829416814E-4</v>
          </cell>
          <cell r="T198">
            <v>18</v>
          </cell>
          <cell r="U198">
            <v>1.1234832975483097E-4</v>
          </cell>
          <cell r="V198">
            <v>0.16666666666666674</v>
          </cell>
          <cell r="X198">
            <v>260</v>
          </cell>
          <cell r="Y198">
            <v>1.1773293461112812E-4</v>
          </cell>
          <cell r="Z198">
            <v>387</v>
          </cell>
          <cell r="AA198">
            <v>1.8243891124983383E-4</v>
          </cell>
          <cell r="AB198">
            <v>-0.32816537467700257</v>
          </cell>
        </row>
        <row r="199">
          <cell r="C199" t="str">
            <v>Crew</v>
          </cell>
          <cell r="D199">
            <v>291</v>
          </cell>
          <cell r="E199">
            <v>1.6764507636204424E-3</v>
          </cell>
          <cell r="F199">
            <v>312</v>
          </cell>
          <cell r="G199">
            <v>1.9473710490837369E-3</v>
          </cell>
          <cell r="H199">
            <v>-6.7307692307692291E-2</v>
          </cell>
          <cell r="J199">
            <v>4545</v>
          </cell>
          <cell r="K199">
            <v>2.058062260798374E-3</v>
          </cell>
          <cell r="L199">
            <v>4903</v>
          </cell>
          <cell r="M199">
            <v>2.3113642942065508E-3</v>
          </cell>
          <cell r="N199">
            <v>-7.3016520497654502E-2</v>
          </cell>
          <cell r="Q199" t="str">
            <v xml:space="preserve"> クリュー</v>
          </cell>
          <cell r="R199">
            <v>291</v>
          </cell>
          <cell r="S199">
            <v>1.6764507636204424E-3</v>
          </cell>
          <cell r="T199">
            <v>312</v>
          </cell>
          <cell r="U199">
            <v>1.9473710490837369E-3</v>
          </cell>
          <cell r="V199">
            <v>-6.7307692307692291E-2</v>
          </cell>
          <cell r="X199">
            <v>4545</v>
          </cell>
          <cell r="Y199">
            <v>2.058062260798374E-3</v>
          </cell>
          <cell r="Z199">
            <v>4903</v>
          </cell>
          <cell r="AA199">
            <v>2.3113642942065508E-3</v>
          </cell>
          <cell r="AB199">
            <v>-7.3016520497654502E-2</v>
          </cell>
        </row>
        <row r="200">
          <cell r="C200" t="str">
            <v>Laurel Sprint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 t="str">
            <v>NM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 t="str">
            <v>NM</v>
          </cell>
          <cell r="Q200" t="str">
            <v xml:space="preserve"> ローレルスプリント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 t="str">
            <v>NM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 t="str">
            <v>NM</v>
          </cell>
        </row>
        <row r="201">
          <cell r="C201" t="str">
            <v>Sunny</v>
          </cell>
          <cell r="D201">
            <v>3608</v>
          </cell>
          <cell r="E201">
            <v>2.0785685069218407E-2</v>
          </cell>
          <cell r="F201">
            <v>3032</v>
          </cell>
          <cell r="G201">
            <v>1.892445198981375E-2</v>
          </cell>
          <cell r="H201">
            <v>0.18997361477572561</v>
          </cell>
          <cell r="J201">
            <v>57763</v>
          </cell>
          <cell r="K201">
            <v>2.6156182699779207E-2</v>
          </cell>
          <cell r="L201">
            <v>54739</v>
          </cell>
          <cell r="M201">
            <v>2.5804970446782052E-2</v>
          </cell>
          <cell r="N201">
            <v>5.5243975958640057E-2</v>
          </cell>
          <cell r="Q201" t="str">
            <v xml:space="preserve"> サニー</v>
          </cell>
          <cell r="R201">
            <v>3608</v>
          </cell>
          <cell r="S201">
            <v>2.0785685069218407E-2</v>
          </cell>
          <cell r="T201">
            <v>3032</v>
          </cell>
          <cell r="U201">
            <v>1.892445198981375E-2</v>
          </cell>
          <cell r="V201">
            <v>0.18997361477572561</v>
          </cell>
          <cell r="X201">
            <v>57763</v>
          </cell>
          <cell r="Y201">
            <v>2.6156182699779207E-2</v>
          </cell>
          <cell r="Z201">
            <v>54739</v>
          </cell>
          <cell r="AA201">
            <v>2.5804970446782052E-2</v>
          </cell>
          <cell r="AB201">
            <v>5.5243975958640057E-2</v>
          </cell>
        </row>
        <row r="202">
          <cell r="C202" t="str">
            <v>Sunny Coupe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 t="str">
            <v>NM</v>
          </cell>
          <cell r="J202">
            <v>2</v>
          </cell>
          <cell r="K202">
            <v>9.0563795854713935E-7</v>
          </cell>
          <cell r="L202">
            <v>104</v>
          </cell>
          <cell r="M202">
            <v>4.9027511033547073E-5</v>
          </cell>
          <cell r="N202">
            <v>-0.98076923076923073</v>
          </cell>
          <cell r="Q202" t="str">
            <v xml:space="preserve"> サニークーペ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 t="str">
            <v>NM</v>
          </cell>
          <cell r="X202">
            <v>2</v>
          </cell>
          <cell r="Y202">
            <v>9.0563795854713935E-7</v>
          </cell>
          <cell r="Z202">
            <v>104</v>
          </cell>
          <cell r="AA202">
            <v>4.9027511033547073E-5</v>
          </cell>
          <cell r="AB202">
            <v>-0.98076923076923073</v>
          </cell>
        </row>
        <row r="203">
          <cell r="C203" t="str">
            <v>NX Coupe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 t="str">
            <v>NM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 t="str">
            <v>NM</v>
          </cell>
          <cell r="Q203" t="str">
            <v xml:space="preserve"> NXクーペ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 t="str">
            <v>NM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NM</v>
          </cell>
        </row>
        <row r="204">
          <cell r="C204" t="str">
            <v>AD Wagon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 t="str">
            <v>NM</v>
          </cell>
          <cell r="J204">
            <v>0</v>
          </cell>
          <cell r="K204">
            <v>0</v>
          </cell>
          <cell r="L204">
            <v>6</v>
          </cell>
          <cell r="M204">
            <v>2.8285102519354083E-6</v>
          </cell>
          <cell r="N204">
            <v>-1</v>
          </cell>
          <cell r="Q204" t="str">
            <v xml:space="preserve"> ADワゴン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 t="str">
            <v>NM</v>
          </cell>
          <cell r="X204">
            <v>0</v>
          </cell>
          <cell r="Y204">
            <v>0</v>
          </cell>
          <cell r="Z204">
            <v>6</v>
          </cell>
          <cell r="AA204">
            <v>2.8285102519354083E-6</v>
          </cell>
          <cell r="AB204">
            <v>-1</v>
          </cell>
        </row>
        <row r="205">
          <cell r="C205" t="str">
            <v>Wingroad</v>
          </cell>
          <cell r="D205">
            <v>2404</v>
          </cell>
          <cell r="E205">
            <v>1.3849442047228671E-2</v>
          </cell>
          <cell r="F205">
            <v>2272</v>
          </cell>
          <cell r="G205">
            <v>1.4180855844609777E-2</v>
          </cell>
          <cell r="H205">
            <v>5.8098591549295753E-2</v>
          </cell>
          <cell r="J205">
            <v>37819</v>
          </cell>
          <cell r="K205">
            <v>1.7125160977147131E-2</v>
          </cell>
          <cell r="L205">
            <v>30956</v>
          </cell>
          <cell r="M205">
            <v>1.4593227226485416E-2</v>
          </cell>
          <cell r="N205">
            <v>0.22170177025455495</v>
          </cell>
          <cell r="Q205" t="str">
            <v xml:space="preserve"> ウイングロード</v>
          </cell>
          <cell r="R205">
            <v>2404</v>
          </cell>
          <cell r="S205">
            <v>1.3849442047228671E-2</v>
          </cell>
          <cell r="T205">
            <v>2272</v>
          </cell>
          <cell r="U205">
            <v>1.4180855844609777E-2</v>
          </cell>
          <cell r="V205">
            <v>5.8098591549295753E-2</v>
          </cell>
          <cell r="X205">
            <v>37819</v>
          </cell>
          <cell r="Y205">
            <v>1.7125160977147131E-2</v>
          </cell>
          <cell r="Z205">
            <v>30956</v>
          </cell>
          <cell r="AA205">
            <v>1.4593227226485416E-2</v>
          </cell>
          <cell r="AB205">
            <v>0.22170177025455495</v>
          </cell>
        </row>
        <row r="206">
          <cell r="C206" t="str">
            <v>Lucino</v>
          </cell>
          <cell r="D206">
            <v>2</v>
          </cell>
          <cell r="E206">
            <v>1.152199837539823E-5</v>
          </cell>
          <cell r="F206">
            <v>2</v>
          </cell>
          <cell r="G206">
            <v>1.2483147750536775E-5</v>
          </cell>
          <cell r="H206">
            <v>0</v>
          </cell>
          <cell r="J206">
            <v>11</v>
          </cell>
          <cell r="K206">
            <v>4.9810087720092668E-6</v>
          </cell>
          <cell r="L206">
            <v>707</v>
          </cell>
          <cell r="M206">
            <v>3.3329279135305557E-4</v>
          </cell>
          <cell r="N206">
            <v>-0.98444130127298446</v>
          </cell>
          <cell r="Q206" t="str">
            <v xml:space="preserve"> ルキノ</v>
          </cell>
          <cell r="R206">
            <v>2</v>
          </cell>
          <cell r="S206">
            <v>1.152199837539823E-5</v>
          </cell>
          <cell r="T206">
            <v>2</v>
          </cell>
          <cell r="U206">
            <v>1.2483147750536775E-5</v>
          </cell>
          <cell r="V206">
            <v>0</v>
          </cell>
          <cell r="X206">
            <v>11</v>
          </cell>
          <cell r="Y206">
            <v>4.9810087720092668E-6</v>
          </cell>
          <cell r="Z206">
            <v>707</v>
          </cell>
          <cell r="AA206">
            <v>3.3329279135305557E-4</v>
          </cell>
          <cell r="AB206">
            <v>-0.98444130127298446</v>
          </cell>
        </row>
        <row r="207">
          <cell r="C207" t="str">
            <v>Pulsar</v>
          </cell>
          <cell r="D207">
            <v>23</v>
          </cell>
          <cell r="E207">
            <v>1.3250298131707962E-4</v>
          </cell>
          <cell r="F207">
            <v>961</v>
          </cell>
          <cell r="G207">
            <v>5.9981524941329209E-3</v>
          </cell>
          <cell r="H207">
            <v>-0.97606659729448486</v>
          </cell>
          <cell r="J207">
            <v>10676</v>
          </cell>
          <cell r="K207">
            <v>4.8342954227246302E-3</v>
          </cell>
          <cell r="L207">
            <v>22784</v>
          </cell>
          <cell r="M207">
            <v>1.074079626334939E-2</v>
          </cell>
          <cell r="N207">
            <v>-0.5314255617977528</v>
          </cell>
          <cell r="Q207" t="str">
            <v xml:space="preserve"> パルサー</v>
          </cell>
          <cell r="R207">
            <v>23</v>
          </cell>
          <cell r="S207">
            <v>1.3250298131707962E-4</v>
          </cell>
          <cell r="T207">
            <v>961</v>
          </cell>
          <cell r="U207">
            <v>5.9981524941329209E-3</v>
          </cell>
          <cell r="V207">
            <v>-0.97606659729448486</v>
          </cell>
          <cell r="X207">
            <v>10676</v>
          </cell>
          <cell r="Y207">
            <v>4.8342954227246302E-3</v>
          </cell>
          <cell r="Z207">
            <v>22784</v>
          </cell>
          <cell r="AA207">
            <v>1.074079626334939E-2</v>
          </cell>
          <cell r="AB207">
            <v>-0.5314255617977528</v>
          </cell>
        </row>
        <row r="208">
          <cell r="C208" t="str">
            <v>Rasheen</v>
          </cell>
          <cell r="D208">
            <v>4</v>
          </cell>
          <cell r="E208">
            <v>2.3043996750796459E-5</v>
          </cell>
          <cell r="F208">
            <v>343</v>
          </cell>
          <cell r="G208">
            <v>2.1408598392170571E-3</v>
          </cell>
          <cell r="H208">
            <v>-0.98833819241982512</v>
          </cell>
          <cell r="J208">
            <v>3983</v>
          </cell>
          <cell r="K208">
            <v>1.8035779944466281E-3</v>
          </cell>
          <cell r="L208">
            <v>6493</v>
          </cell>
          <cell r="M208">
            <v>3.0609195109694344E-3</v>
          </cell>
          <cell r="N208">
            <v>-0.38657015247189286</v>
          </cell>
          <cell r="Q208" t="str">
            <v xml:space="preserve"> ラシーン</v>
          </cell>
          <cell r="R208">
            <v>4</v>
          </cell>
          <cell r="S208">
            <v>2.3043996750796459E-5</v>
          </cell>
          <cell r="T208">
            <v>343</v>
          </cell>
          <cell r="U208">
            <v>2.1408598392170571E-3</v>
          </cell>
          <cell r="V208">
            <v>-0.98833819241982512</v>
          </cell>
          <cell r="X208">
            <v>3983</v>
          </cell>
          <cell r="Y208">
            <v>1.8035779944466281E-3</v>
          </cell>
          <cell r="Z208">
            <v>6493</v>
          </cell>
          <cell r="AA208">
            <v>3.0609195109694344E-3</v>
          </cell>
          <cell r="AB208">
            <v>-0.38657015247189286</v>
          </cell>
        </row>
        <row r="209">
          <cell r="C209" t="str">
            <v>Exa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 t="str">
            <v>NM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 t="str">
            <v>NM</v>
          </cell>
          <cell r="Q209" t="str">
            <v xml:space="preserve"> エグサ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 t="str">
            <v>NM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NM</v>
          </cell>
        </row>
        <row r="210">
          <cell r="C210" t="str">
            <v>Langley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 t="str">
            <v>NM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 t="str">
            <v>NM</v>
          </cell>
          <cell r="Q210" t="str">
            <v xml:space="preserve"> ラングレー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 t="str">
            <v>NM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 t="str">
            <v>NM</v>
          </cell>
        </row>
        <row r="211">
          <cell r="C211" t="str">
            <v>Liberta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 t="str">
            <v>NM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 t="str">
            <v>NM</v>
          </cell>
          <cell r="Q211" t="str">
            <v xml:space="preserve"> リベルタ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 t="str">
            <v>NM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 t="str">
            <v>NM</v>
          </cell>
        </row>
        <row r="212">
          <cell r="C212" t="str">
            <v>Prairie</v>
          </cell>
          <cell r="D212">
            <v>1125</v>
          </cell>
          <cell r="E212">
            <v>6.4811240861615037E-3</v>
          </cell>
          <cell r="F212">
            <v>1647</v>
          </cell>
          <cell r="G212">
            <v>1.0279872172567034E-2</v>
          </cell>
          <cell r="H212">
            <v>-0.31693989071038253</v>
          </cell>
          <cell r="J212">
            <v>25014</v>
          </cell>
          <cell r="K212">
            <v>1.1326813947549072E-2</v>
          </cell>
          <cell r="L212">
            <v>26534</v>
          </cell>
          <cell r="M212">
            <v>1.250861517080902E-2</v>
          </cell>
          <cell r="N212">
            <v>-5.7284992839375937E-2</v>
          </cell>
          <cell r="Q212" t="str">
            <v xml:space="preserve"> プレーリー</v>
          </cell>
          <cell r="R212">
            <v>1125</v>
          </cell>
          <cell r="S212">
            <v>6.4811240861615037E-3</v>
          </cell>
          <cell r="T212">
            <v>1647</v>
          </cell>
          <cell r="U212">
            <v>1.0279872172567034E-2</v>
          </cell>
          <cell r="V212">
            <v>-0.31693989071038253</v>
          </cell>
          <cell r="X212">
            <v>25014</v>
          </cell>
          <cell r="Y212">
            <v>1.1326813947549072E-2</v>
          </cell>
          <cell r="Z212">
            <v>26534</v>
          </cell>
          <cell r="AA212">
            <v>1.250861517080902E-2</v>
          </cell>
          <cell r="AB212">
            <v>-5.7284992839375937E-2</v>
          </cell>
        </row>
        <row r="213">
          <cell r="C213" t="str">
            <v>Cube</v>
          </cell>
          <cell r="D213">
            <v>5996</v>
          </cell>
          <cell r="E213">
            <v>3.4542951129443888E-2</v>
          </cell>
          <cell r="F213">
            <v>6357</v>
          </cell>
          <cell r="G213">
            <v>3.9677685125081137E-2</v>
          </cell>
          <cell r="H213">
            <v>-5.6787792984111962E-2</v>
          </cell>
          <cell r="J213">
            <v>85836</v>
          </cell>
          <cell r="K213">
            <v>3.8868169904926128E-2</v>
          </cell>
          <cell r="L213">
            <v>81796</v>
          </cell>
          <cell r="M213">
            <v>3.8560137427884777E-2</v>
          </cell>
          <cell r="N213">
            <v>4.9391168272287178E-2</v>
          </cell>
          <cell r="Q213" t="str">
            <v xml:space="preserve"> キューブ</v>
          </cell>
          <cell r="R213">
            <v>5996</v>
          </cell>
          <cell r="S213">
            <v>3.4542951129443888E-2</v>
          </cell>
          <cell r="T213">
            <v>6357</v>
          </cell>
          <cell r="U213">
            <v>3.9677685125081137E-2</v>
          </cell>
          <cell r="V213">
            <v>-5.6787792984111962E-2</v>
          </cell>
          <cell r="X213">
            <v>85836</v>
          </cell>
          <cell r="Y213">
            <v>3.8868169904926128E-2</v>
          </cell>
          <cell r="Z213">
            <v>81796</v>
          </cell>
          <cell r="AA213">
            <v>3.8560137427884777E-2</v>
          </cell>
          <cell r="AB213">
            <v>4.9391168272287178E-2</v>
          </cell>
        </row>
        <row r="214">
          <cell r="C214" t="str">
            <v>March</v>
          </cell>
          <cell r="D214">
            <v>4771</v>
          </cell>
          <cell r="E214">
            <v>2.7485727124512475E-2</v>
          </cell>
          <cell r="F214">
            <v>4369</v>
          </cell>
          <cell r="G214">
            <v>2.7269436261047587E-2</v>
          </cell>
          <cell r="H214">
            <v>9.2011902037079318E-2</v>
          </cell>
          <cell r="J214">
            <v>62902</v>
          </cell>
          <cell r="K214">
            <v>2.8483219434266079E-2</v>
          </cell>
          <cell r="L214">
            <v>60430</v>
          </cell>
          <cell r="M214">
            <v>2.8487812420742786E-2</v>
          </cell>
          <cell r="N214">
            <v>4.0906834353797716E-2</v>
          </cell>
          <cell r="Q214" t="str">
            <v xml:space="preserve"> マーチ</v>
          </cell>
          <cell r="R214">
            <v>4771</v>
          </cell>
          <cell r="S214">
            <v>2.7485727124512475E-2</v>
          </cell>
          <cell r="T214">
            <v>4369</v>
          </cell>
          <cell r="U214">
            <v>2.7269436261047587E-2</v>
          </cell>
          <cell r="V214">
            <v>9.2011902037079318E-2</v>
          </cell>
          <cell r="X214">
            <v>62902</v>
          </cell>
          <cell r="Y214">
            <v>2.8483219434266079E-2</v>
          </cell>
          <cell r="Z214">
            <v>60430</v>
          </cell>
          <cell r="AA214">
            <v>2.8487812420742786E-2</v>
          </cell>
          <cell r="AB214">
            <v>4.0906834353797716E-2</v>
          </cell>
        </row>
        <row r="215">
          <cell r="C215" t="str">
            <v>Figaro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 t="str">
            <v>NM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 t="str">
            <v>NM</v>
          </cell>
          <cell r="Q215" t="str">
            <v xml:space="preserve"> フィガロ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>NM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NM</v>
          </cell>
        </row>
        <row r="216">
          <cell r="C216" t="str">
            <v>Be-1/Pao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 t="str">
            <v>NM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 t="str">
            <v>NM</v>
          </cell>
          <cell r="Q216" t="str">
            <v xml:space="preserve"> Be-1/パオ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>NM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 t="str">
            <v>NM</v>
          </cell>
        </row>
        <row r="217">
          <cell r="C217" t="str">
            <v>Santana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 t="str">
            <v>NM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 t="str">
            <v>NM</v>
          </cell>
          <cell r="Q217" t="str">
            <v xml:space="preserve"> スタンザ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>NM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 t="str">
            <v>NM</v>
          </cell>
        </row>
        <row r="218">
          <cell r="C218" t="str">
            <v>Liberty (Prairie)</v>
          </cell>
          <cell r="D218">
            <v>28969</v>
          </cell>
          <cell r="E218">
            <v>0.15796131804376395</v>
          </cell>
          <cell r="F218">
            <v>23105</v>
          </cell>
          <cell r="G218">
            <v>0.13554499589346475</v>
          </cell>
          <cell r="H218">
            <v>0.25379787924691621</v>
          </cell>
          <cell r="J218">
            <v>252774</v>
          </cell>
          <cell r="K218">
            <v>0.12422406645937428</v>
          </cell>
          <cell r="L218">
            <v>277045</v>
          </cell>
          <cell r="M218">
            <v>0.14127438372049145</v>
          </cell>
          <cell r="N218">
            <v>-8.7606706491725195E-2</v>
          </cell>
          <cell r="Q218" t="str">
            <v xml:space="preserve"> プレーリー</v>
          </cell>
          <cell r="R218">
            <v>3854</v>
          </cell>
          <cell r="S218">
            <v>1.909433214427269E-2</v>
          </cell>
          <cell r="T218">
            <v>2389</v>
          </cell>
          <cell r="U218">
            <v>1.2092284019355753E-2</v>
          </cell>
          <cell r="V218">
            <v>0.61322729175387192</v>
          </cell>
          <cell r="X218">
            <v>14223</v>
          </cell>
          <cell r="Y218">
            <v>1.1943489484052675E-2</v>
          </cell>
          <cell r="Z218">
            <v>14033</v>
          </cell>
          <cell r="AA218">
            <v>1.2254814204161904E-2</v>
          </cell>
          <cell r="AB218">
            <v>1.353951400270792E-2</v>
          </cell>
        </row>
        <row r="219">
          <cell r="B219" t="str">
            <v xml:space="preserve">   Honda Total</v>
          </cell>
          <cell r="C219" t="str">
            <v>Cube</v>
          </cell>
          <cell r="D219">
            <v>39806</v>
          </cell>
          <cell r="E219">
            <v>0.22932233366555094</v>
          </cell>
          <cell r="F219">
            <v>29309</v>
          </cell>
          <cell r="G219">
            <v>0.18293428871024117</v>
          </cell>
          <cell r="H219">
            <v>0.35814937391245016</v>
          </cell>
          <cell r="J219">
            <v>292580</v>
          </cell>
          <cell r="K219">
            <v>0.13248487131790249</v>
          </cell>
          <cell r="L219">
            <v>306354</v>
          </cell>
          <cell r="M219">
            <v>0.14442090495357002</v>
          </cell>
          <cell r="N219">
            <v>-4.4961058122302999E-2</v>
          </cell>
          <cell r="P219" t="str">
            <v xml:space="preserve">   Honda Total</v>
          </cell>
          <cell r="Q219" t="str">
            <v xml:space="preserve"> キューブ</v>
          </cell>
          <cell r="R219">
            <v>5434</v>
          </cell>
          <cell r="S219">
            <v>2.6922314704716607E-2</v>
          </cell>
          <cell r="T219">
            <v>6749</v>
          </cell>
          <cell r="U219">
            <v>3.4161081978498105E-2</v>
          </cell>
          <cell r="V219">
            <v>-0.19484368054526602</v>
          </cell>
          <cell r="X219">
            <v>252774</v>
          </cell>
          <cell r="Y219">
            <v>0.12422504935357506</v>
          </cell>
          <cell r="Z219">
            <v>267315</v>
          </cell>
          <cell r="AA219">
            <v>0.13631273578026376</v>
          </cell>
          <cell r="AB219">
            <v>-5.4396498512990332E-2</v>
          </cell>
        </row>
        <row r="220">
          <cell r="B220" t="str">
            <v xml:space="preserve">   Honda Total</v>
          </cell>
          <cell r="C220" t="str">
            <v>Honda</v>
          </cell>
          <cell r="D220">
            <v>39806</v>
          </cell>
          <cell r="E220">
            <v>0.22932233366555096</v>
          </cell>
          <cell r="F220">
            <v>29309</v>
          </cell>
          <cell r="G220">
            <v>0.18293428871024117</v>
          </cell>
          <cell r="H220">
            <v>0.35814937391245016</v>
          </cell>
          <cell r="J220">
            <v>292580</v>
          </cell>
          <cell r="K220">
            <v>0.13248577695586103</v>
          </cell>
          <cell r="L220">
            <v>296624</v>
          </cell>
          <cell r="M220">
            <v>0.13983400416168143</v>
          </cell>
          <cell r="N220">
            <v>-1.3633421435891857E-2</v>
          </cell>
          <cell r="P220" t="str">
            <v xml:space="preserve">   Honda Total</v>
          </cell>
          <cell r="Q220" t="str">
            <v xml:space="preserve"> シティ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 t="str">
            <v>NM</v>
          </cell>
          <cell r="X220">
            <v>292580</v>
          </cell>
          <cell r="Y220">
            <v>0.13248577695586103</v>
          </cell>
          <cell r="Z220">
            <v>296624</v>
          </cell>
          <cell r="AA220">
            <v>0.13983400416168143</v>
          </cell>
          <cell r="AB220">
            <v>-1.3633421435891857E-2</v>
          </cell>
        </row>
        <row r="221">
          <cell r="C221" t="str">
            <v>Honda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 t="str">
            <v>NM</v>
          </cell>
          <cell r="J221">
            <v>2</v>
          </cell>
          <cell r="K221">
            <v>9.0563795854713935E-7</v>
          </cell>
          <cell r="L221">
            <v>1</v>
          </cell>
          <cell r="M221">
            <v>4.7141837532256804E-7</v>
          </cell>
          <cell r="N221">
            <v>1</v>
          </cell>
          <cell r="Q221" t="str">
            <v xml:space="preserve"> シティ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 t="str">
            <v>NM</v>
          </cell>
          <cell r="X221">
            <v>2</v>
          </cell>
          <cell r="Y221">
            <v>9.0563795854713935E-7</v>
          </cell>
          <cell r="Z221">
            <v>1</v>
          </cell>
          <cell r="AA221">
            <v>4.7141837532256804E-7</v>
          </cell>
          <cell r="AB221">
            <v>1</v>
          </cell>
        </row>
        <row r="222">
          <cell r="C222" t="str">
            <v>City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 t="str">
            <v>NM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 t="str">
            <v>NM</v>
          </cell>
          <cell r="Q222" t="str">
            <v xml:space="preserve"> シティ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 t="str">
            <v>NM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 t="str">
            <v>NM</v>
          </cell>
        </row>
        <row r="223">
          <cell r="C223" t="str">
            <v>Logo</v>
          </cell>
          <cell r="D223">
            <v>3372</v>
          </cell>
          <cell r="E223">
            <v>1.9426089260921413E-2</v>
          </cell>
          <cell r="F223">
            <v>4567</v>
          </cell>
          <cell r="G223">
            <v>2.8505267888350727E-2</v>
          </cell>
          <cell r="H223">
            <v>-0.26165973286621413</v>
          </cell>
          <cell r="J223">
            <v>26622</v>
          </cell>
          <cell r="K223">
            <v>1.2054946866220972E-2</v>
          </cell>
          <cell r="L223">
            <v>34588</v>
          </cell>
          <cell r="M223">
            <v>1.6305418765656984E-2</v>
          </cell>
          <cell r="N223">
            <v>-0.23031109055163645</v>
          </cell>
          <cell r="Q223" t="str">
            <v xml:space="preserve"> ロゴ</v>
          </cell>
          <cell r="R223">
            <v>3372</v>
          </cell>
          <cell r="S223">
            <v>1.9426089260921413E-2</v>
          </cell>
          <cell r="T223">
            <v>4567</v>
          </cell>
          <cell r="U223">
            <v>2.8505267888350727E-2</v>
          </cell>
          <cell r="V223">
            <v>-0.26165973286621413</v>
          </cell>
          <cell r="X223">
            <v>26622</v>
          </cell>
          <cell r="Y223">
            <v>1.2054946866220972E-2</v>
          </cell>
          <cell r="Z223">
            <v>34588</v>
          </cell>
          <cell r="AA223">
            <v>1.6305418765656984E-2</v>
          </cell>
          <cell r="AB223">
            <v>-0.23031109055163645</v>
          </cell>
        </row>
        <row r="224">
          <cell r="C224" t="str">
            <v>Capa</v>
          </cell>
          <cell r="D224">
            <v>2193</v>
          </cell>
          <cell r="E224">
            <v>1.2633871218624158E-2</v>
          </cell>
          <cell r="F224">
            <v>3943</v>
          </cell>
          <cell r="G224">
            <v>2.4610525790183253E-2</v>
          </cell>
          <cell r="H224">
            <v>-0.443824499112351</v>
          </cell>
          <cell r="J224">
            <v>27668</v>
          </cell>
          <cell r="K224">
            <v>1.2528595518541127E-2</v>
          </cell>
          <cell r="L224">
            <v>33802</v>
          </cell>
          <cell r="M224">
            <v>1.5934883922653444E-2</v>
          </cell>
          <cell r="N224">
            <v>-0.18146855215667712</v>
          </cell>
          <cell r="Q224" t="str">
            <v xml:space="preserve"> キャパ</v>
          </cell>
          <cell r="R224">
            <v>2193</v>
          </cell>
          <cell r="S224">
            <v>1.2633871218624158E-2</v>
          </cell>
          <cell r="T224">
            <v>3943</v>
          </cell>
          <cell r="U224">
            <v>2.4610525790183253E-2</v>
          </cell>
          <cell r="V224">
            <v>-0.443824499112351</v>
          </cell>
          <cell r="X224">
            <v>27668</v>
          </cell>
          <cell r="Y224">
            <v>1.2528595518541127E-2</v>
          </cell>
          <cell r="Z224">
            <v>33802</v>
          </cell>
          <cell r="AA224">
            <v>1.5934883922653444E-2</v>
          </cell>
          <cell r="AB224">
            <v>-0.18146855215667712</v>
          </cell>
        </row>
        <row r="225">
          <cell r="C225" t="str">
            <v>CR-X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 t="str">
            <v>NM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 t="str">
            <v>NM</v>
          </cell>
          <cell r="Q225" t="str">
            <v xml:space="preserve"> CR-X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>NM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 t="str">
            <v>NM</v>
          </cell>
        </row>
        <row r="226">
          <cell r="B226" t="str">
            <v xml:space="preserve">   Honda Total</v>
          </cell>
          <cell r="C226" t="str">
            <v>H300C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 t="str">
            <v>NM</v>
          </cell>
          <cell r="J226">
            <v>1</v>
          </cell>
          <cell r="K226">
            <v>4.5281897927356968E-7</v>
          </cell>
          <cell r="L226">
            <v>0</v>
          </cell>
          <cell r="M226">
            <v>0</v>
          </cell>
          <cell r="N226" t="str">
            <v>NM</v>
          </cell>
          <cell r="P226" t="str">
            <v xml:space="preserve">   Honda Total</v>
          </cell>
          <cell r="Q226" t="str">
            <v xml:space="preserve">  H300C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 t="str">
            <v>NM</v>
          </cell>
          <cell r="X226">
            <v>1</v>
          </cell>
          <cell r="Y226">
            <v>4.5281897927356968E-7</v>
          </cell>
          <cell r="Z226">
            <v>0</v>
          </cell>
          <cell r="AA226">
            <v>0</v>
          </cell>
          <cell r="AB226" t="str">
            <v>NM</v>
          </cell>
        </row>
        <row r="227">
          <cell r="C227" t="str">
            <v>Insight</v>
          </cell>
          <cell r="D227">
            <v>70</v>
          </cell>
          <cell r="E227">
            <v>4.0326994313893803E-4</v>
          </cell>
          <cell r="F227">
            <v>189</v>
          </cell>
          <cell r="G227">
            <v>1.1796574624257253E-3</v>
          </cell>
          <cell r="H227">
            <v>-0.62962962962962965</v>
          </cell>
          <cell r="J227">
            <v>1397</v>
          </cell>
          <cell r="K227">
            <v>6.3258811404517685E-4</v>
          </cell>
          <cell r="L227">
            <v>235</v>
          </cell>
          <cell r="M227">
            <v>1.1078331820080349E-4</v>
          </cell>
          <cell r="N227">
            <v>4.94468085106383</v>
          </cell>
          <cell r="Q227" t="str">
            <v xml:space="preserve"> インサイト</v>
          </cell>
          <cell r="R227">
            <v>70</v>
          </cell>
          <cell r="S227">
            <v>4.0326994313893803E-4</v>
          </cell>
          <cell r="T227">
            <v>189</v>
          </cell>
          <cell r="U227">
            <v>1.1796574624257253E-3</v>
          </cell>
          <cell r="V227">
            <v>-0.62962962962962965</v>
          </cell>
          <cell r="X227">
            <v>1397</v>
          </cell>
          <cell r="Y227">
            <v>6.3258811404517685E-4</v>
          </cell>
          <cell r="Z227">
            <v>235</v>
          </cell>
          <cell r="AA227">
            <v>1.1078331820080349E-4</v>
          </cell>
          <cell r="AB227">
            <v>4.94468085106383</v>
          </cell>
        </row>
        <row r="228">
          <cell r="C228" t="str">
            <v>Civic</v>
          </cell>
          <cell r="D228">
            <v>45</v>
          </cell>
          <cell r="E228">
            <v>2.5924496344646014E-4</v>
          </cell>
          <cell r="F228">
            <v>648</v>
          </cell>
          <cell r="G228">
            <v>4.0445398711739149E-3</v>
          </cell>
          <cell r="H228">
            <v>-0.93055555555555558</v>
          </cell>
          <cell r="J228">
            <v>6226</v>
          </cell>
          <cell r="K228">
            <v>2.8192509649572449E-3</v>
          </cell>
          <cell r="L228">
            <v>10189</v>
          </cell>
          <cell r="M228">
            <v>4.8032818261616456E-3</v>
          </cell>
          <cell r="N228">
            <v>-0.38894886642457549</v>
          </cell>
          <cell r="Q228" t="str">
            <v xml:space="preserve"> シビック</v>
          </cell>
          <cell r="R228">
            <v>45</v>
          </cell>
          <cell r="S228">
            <v>2.5924496344646014E-4</v>
          </cell>
          <cell r="T228">
            <v>648</v>
          </cell>
          <cell r="U228">
            <v>4.0445398711739149E-3</v>
          </cell>
          <cell r="V228">
            <v>-0.93055555555555558</v>
          </cell>
          <cell r="X228">
            <v>6226</v>
          </cell>
          <cell r="Y228">
            <v>2.8192509649572449E-3</v>
          </cell>
          <cell r="Z228">
            <v>10189</v>
          </cell>
          <cell r="AA228">
            <v>4.8032818261616456E-3</v>
          </cell>
          <cell r="AB228">
            <v>-0.38894886642457549</v>
          </cell>
        </row>
        <row r="229">
          <cell r="C229" t="str">
            <v>Civic 1500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 t="str">
            <v>NM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 t="str">
            <v>NM</v>
          </cell>
          <cell r="Q229" t="str">
            <v xml:space="preserve"> シビック1500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 t="str">
            <v>NM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 t="str">
            <v>NM</v>
          </cell>
        </row>
        <row r="230">
          <cell r="C230" t="str">
            <v>Civic 1600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 t="str">
            <v>NM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 t="str">
            <v>NM</v>
          </cell>
          <cell r="Q230" t="str">
            <v xml:space="preserve"> シビック1600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>NM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 t="str">
            <v>NM</v>
          </cell>
        </row>
        <row r="231">
          <cell r="C231" t="str">
            <v>Civic Sedan (Felio)</v>
          </cell>
          <cell r="D231">
            <v>6492</v>
          </cell>
          <cell r="E231">
            <v>3.740040672654265E-2</v>
          </cell>
          <cell r="F231">
            <v>1214</v>
          </cell>
          <cell r="G231">
            <v>7.5772706845758228E-3</v>
          </cell>
          <cell r="H231">
            <v>4.3476112026359139</v>
          </cell>
          <cell r="J231">
            <v>35806</v>
          </cell>
          <cell r="K231">
            <v>1.6213636371869435E-2</v>
          </cell>
          <cell r="L231">
            <v>14130</v>
          </cell>
          <cell r="M231">
            <v>6.6611416433078859E-3</v>
          </cell>
          <cell r="N231">
            <v>1.5340410474168436</v>
          </cell>
          <cell r="Q231" t="str">
            <v xml:space="preserve"> シビックフェリオ</v>
          </cell>
          <cell r="R231">
            <v>6492</v>
          </cell>
          <cell r="S231">
            <v>3.740040672654265E-2</v>
          </cell>
          <cell r="T231">
            <v>1214</v>
          </cell>
          <cell r="U231">
            <v>7.5772706845758228E-3</v>
          </cell>
          <cell r="V231">
            <v>4.3476112026359139</v>
          </cell>
          <cell r="X231">
            <v>35806</v>
          </cell>
          <cell r="Y231">
            <v>1.6213636371869435E-2</v>
          </cell>
          <cell r="Z231">
            <v>14130</v>
          </cell>
          <cell r="AA231">
            <v>6.6611416433078859E-3</v>
          </cell>
          <cell r="AB231">
            <v>1.5340410474168436</v>
          </cell>
        </row>
        <row r="232">
          <cell r="C232" t="str">
            <v>Civic STR.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 t="str">
            <v>NM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 t="str">
            <v>NM</v>
          </cell>
          <cell r="Q232" t="str">
            <v xml:space="preserve"> シビックシャトル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 t="str">
            <v>NM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NM</v>
          </cell>
        </row>
        <row r="233">
          <cell r="C233" t="str">
            <v>Concerto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 t="str">
            <v>NM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 t="str">
            <v>NM</v>
          </cell>
          <cell r="Q233" t="str">
            <v xml:space="preserve"> コンチェルト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 t="str">
            <v>NM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 t="str">
            <v>NM</v>
          </cell>
        </row>
        <row r="234">
          <cell r="C234" t="str">
            <v>Ascot HDT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 t="str">
            <v>NM</v>
          </cell>
          <cell r="J234">
            <v>1</v>
          </cell>
          <cell r="K234">
            <v>4.5281897927356968E-7</v>
          </cell>
          <cell r="L234">
            <v>0</v>
          </cell>
          <cell r="M234">
            <v>0</v>
          </cell>
          <cell r="N234" t="str">
            <v>NM</v>
          </cell>
          <cell r="Q234" t="str">
            <v xml:space="preserve"> アスコットHTP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>NM</v>
          </cell>
          <cell r="X234">
            <v>1</v>
          </cell>
          <cell r="Y234">
            <v>4.5281897927356968E-7</v>
          </cell>
          <cell r="Z234">
            <v>0</v>
          </cell>
          <cell r="AA234">
            <v>0</v>
          </cell>
          <cell r="AB234" t="str">
            <v>NM</v>
          </cell>
        </row>
        <row r="235">
          <cell r="C235" t="str">
            <v>Ascot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 t="str">
            <v>NM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 t="str">
            <v>NM</v>
          </cell>
          <cell r="Q235" t="str">
            <v xml:space="preserve"> アスコット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 t="str">
            <v>NM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 t="str">
            <v>NM</v>
          </cell>
        </row>
        <row r="236">
          <cell r="C236" t="str">
            <v>Accord (5)</v>
          </cell>
          <cell r="D236">
            <v>1260</v>
          </cell>
          <cell r="E236">
            <v>7.2588589765008845E-3</v>
          </cell>
          <cell r="F236">
            <v>1131</v>
          </cell>
          <cell r="G236">
            <v>7.0592200529285467E-3</v>
          </cell>
          <cell r="H236">
            <v>0.11405835543766574</v>
          </cell>
          <cell r="J236">
            <v>13296</v>
          </cell>
          <cell r="K236">
            <v>6.0206811484213828E-3</v>
          </cell>
          <cell r="L236">
            <v>13187</v>
          </cell>
          <cell r="M236">
            <v>6.2165941153787046E-3</v>
          </cell>
          <cell r="N236">
            <v>8.2657162356867264E-3</v>
          </cell>
          <cell r="Q236" t="str">
            <v xml:space="preserve"> アコード</v>
          </cell>
          <cell r="R236">
            <v>1260</v>
          </cell>
          <cell r="S236">
            <v>7.2588589765008845E-3</v>
          </cell>
          <cell r="T236">
            <v>1131</v>
          </cell>
          <cell r="U236">
            <v>7.0592200529285467E-3</v>
          </cell>
          <cell r="V236">
            <v>0.11405835543766574</v>
          </cell>
          <cell r="X236">
            <v>13296</v>
          </cell>
          <cell r="Y236">
            <v>6.0206811484213828E-3</v>
          </cell>
          <cell r="Z236">
            <v>13187</v>
          </cell>
          <cell r="AA236">
            <v>6.2165941153787046E-3</v>
          </cell>
          <cell r="AB236">
            <v>8.2657162356867264E-3</v>
          </cell>
        </row>
        <row r="237">
          <cell r="C237" t="str">
            <v>Torneo (5)</v>
          </cell>
          <cell r="D237">
            <v>970</v>
          </cell>
          <cell r="E237">
            <v>5.5881692120681413E-3</v>
          </cell>
          <cell r="F237">
            <v>801</v>
          </cell>
          <cell r="G237">
            <v>4.9995006740899788E-3</v>
          </cell>
          <cell r="H237">
            <v>0.21098626716604252</v>
          </cell>
          <cell r="J237">
            <v>9421</v>
          </cell>
          <cell r="K237">
            <v>4.2660076037363001E-3</v>
          </cell>
          <cell r="L237">
            <v>11791</v>
          </cell>
          <cell r="M237">
            <v>5.5584940634283994E-3</v>
          </cell>
          <cell r="N237">
            <v>-0.20100076329403782</v>
          </cell>
          <cell r="Q237" t="str">
            <v xml:space="preserve"> トルネオ</v>
          </cell>
          <cell r="R237">
            <v>970</v>
          </cell>
          <cell r="S237">
            <v>5.5881692120681413E-3</v>
          </cell>
          <cell r="T237">
            <v>801</v>
          </cell>
          <cell r="U237">
            <v>4.9995006740899788E-3</v>
          </cell>
          <cell r="V237">
            <v>0.21098626716604252</v>
          </cell>
          <cell r="X237">
            <v>9421</v>
          </cell>
          <cell r="Y237">
            <v>4.2660076037363001E-3</v>
          </cell>
          <cell r="Z237">
            <v>11791</v>
          </cell>
          <cell r="AA237">
            <v>5.5584940634283994E-3</v>
          </cell>
          <cell r="AB237">
            <v>-0.20100076329403782</v>
          </cell>
        </row>
        <row r="238">
          <cell r="C238" t="str">
            <v>Inspire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 t="str">
            <v>NM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 t="str">
            <v>NM</v>
          </cell>
          <cell r="Q238" t="str">
            <v xml:space="preserve"> インスパイア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 t="str">
            <v>NM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 t="str">
            <v>NM</v>
          </cell>
        </row>
        <row r="239">
          <cell r="C239" t="str">
            <v>Vigor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 t="str">
            <v>NM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 t="str">
            <v>NM</v>
          </cell>
          <cell r="Q239" t="str">
            <v xml:space="preserve"> ビガー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 t="str">
            <v>NM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 t="str">
            <v>NM</v>
          </cell>
        </row>
        <row r="240">
          <cell r="C240" t="str">
            <v>Saber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 t="str">
            <v>NM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 t="str">
            <v>NM</v>
          </cell>
          <cell r="Q240" t="str">
            <v xml:space="preserve"> セーバー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 t="str">
            <v>NM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 t="str">
            <v>NM</v>
          </cell>
        </row>
        <row r="241">
          <cell r="C241" t="str">
            <v>Rafaga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 t="str">
            <v>NM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 t="str">
            <v>NM</v>
          </cell>
          <cell r="Q241" t="str">
            <v xml:space="preserve"> ラファーガ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 t="str">
            <v>NM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 t="str">
            <v>NM</v>
          </cell>
        </row>
        <row r="242">
          <cell r="C242" t="str">
            <v>S2000</v>
          </cell>
          <cell r="D242">
            <v>252</v>
          </cell>
          <cell r="E242">
            <v>1.4517717953001768E-3</v>
          </cell>
          <cell r="F242">
            <v>552</v>
          </cell>
          <cell r="G242">
            <v>3.4453487791481501E-3</v>
          </cell>
          <cell r="H242">
            <v>-0.54347826086956519</v>
          </cell>
          <cell r="J242">
            <v>3422</v>
          </cell>
          <cell r="K242">
            <v>1.5495465470741555E-3</v>
          </cell>
          <cell r="L242">
            <v>7209</v>
          </cell>
          <cell r="M242">
            <v>3.3984550677003929E-3</v>
          </cell>
          <cell r="N242">
            <v>-0.52531557775003468</v>
          </cell>
          <cell r="Q242" t="str">
            <v xml:space="preserve"> プレリュード</v>
          </cell>
          <cell r="R242">
            <v>252</v>
          </cell>
          <cell r="S242">
            <v>1.4517717953001768E-3</v>
          </cell>
          <cell r="T242">
            <v>552</v>
          </cell>
          <cell r="U242">
            <v>3.4453487791481501E-3</v>
          </cell>
          <cell r="V242">
            <v>-0.54347826086956519</v>
          </cell>
          <cell r="X242">
            <v>3422</v>
          </cell>
          <cell r="Y242">
            <v>1.5495465470741555E-3</v>
          </cell>
          <cell r="Z242">
            <v>7209</v>
          </cell>
          <cell r="AA242">
            <v>3.3984550677003929E-3</v>
          </cell>
          <cell r="AB242">
            <v>-0.52531557775003468</v>
          </cell>
        </row>
        <row r="243">
          <cell r="C243" t="str">
            <v>Domani</v>
          </cell>
          <cell r="D243">
            <v>167</v>
          </cell>
          <cell r="E243">
            <v>9.6208686434575211E-4</v>
          </cell>
          <cell r="F243">
            <v>285</v>
          </cell>
          <cell r="G243">
            <v>1.7788485544514906E-3</v>
          </cell>
          <cell r="H243">
            <v>-0.4140350877192982</v>
          </cell>
          <cell r="J243">
            <v>5081</v>
          </cell>
          <cell r="K243">
            <v>2.3007732336890077E-3</v>
          </cell>
          <cell r="L243">
            <v>2880</v>
          </cell>
          <cell r="M243">
            <v>1.3576849209289959E-3</v>
          </cell>
          <cell r="N243">
            <v>0.76423611111111112</v>
          </cell>
          <cell r="Q243" t="str">
            <v xml:space="preserve"> ドマーニ</v>
          </cell>
          <cell r="R243">
            <v>167</v>
          </cell>
          <cell r="S243">
            <v>9.6208686434575211E-4</v>
          </cell>
          <cell r="T243">
            <v>285</v>
          </cell>
          <cell r="U243">
            <v>1.7788485544514906E-3</v>
          </cell>
          <cell r="V243">
            <v>-0.4140350877192982</v>
          </cell>
          <cell r="X243">
            <v>5081</v>
          </cell>
          <cell r="Y243">
            <v>2.3007732336890077E-3</v>
          </cell>
          <cell r="Z243">
            <v>2880</v>
          </cell>
          <cell r="AA243">
            <v>1.3576849209289959E-3</v>
          </cell>
          <cell r="AB243">
            <v>0.76423611111111112</v>
          </cell>
        </row>
        <row r="244">
          <cell r="C244" t="str">
            <v>Integra</v>
          </cell>
          <cell r="D244">
            <v>95</v>
          </cell>
          <cell r="E244">
            <v>5.4729492283141592E-4</v>
          </cell>
          <cell r="F244">
            <v>588</v>
          </cell>
          <cell r="G244">
            <v>3.6700454386578121E-3</v>
          </cell>
          <cell r="H244">
            <v>-0.83843537414965985</v>
          </cell>
          <cell r="J244">
            <v>4065</v>
          </cell>
          <cell r="K244">
            <v>1.8407091507470607E-3</v>
          </cell>
          <cell r="L244">
            <v>8077</v>
          </cell>
          <cell r="M244">
            <v>3.8076462174803818E-3</v>
          </cell>
          <cell r="N244">
            <v>-0.4967190788659156</v>
          </cell>
          <cell r="Q244" t="str">
            <v xml:space="preserve"> インテグラ</v>
          </cell>
          <cell r="R244">
            <v>95</v>
          </cell>
          <cell r="S244">
            <v>5.4729492283141592E-4</v>
          </cell>
          <cell r="T244">
            <v>588</v>
          </cell>
          <cell r="U244">
            <v>3.6700454386578121E-3</v>
          </cell>
          <cell r="V244">
            <v>-0.83843537414965985</v>
          </cell>
          <cell r="X244">
            <v>4065</v>
          </cell>
          <cell r="Y244">
            <v>1.8407091507470607E-3</v>
          </cell>
          <cell r="Z244">
            <v>8077</v>
          </cell>
          <cell r="AA244">
            <v>3.8076462174803818E-3</v>
          </cell>
          <cell r="AB244">
            <v>-0.4967190788659156</v>
          </cell>
        </row>
        <row r="245">
          <cell r="C245" t="str">
            <v>Integra SJ</v>
          </cell>
          <cell r="D245">
            <v>288</v>
          </cell>
          <cell r="E245">
            <v>1.659167766057345E-3</v>
          </cell>
          <cell r="F245">
            <v>577</v>
          </cell>
          <cell r="G245">
            <v>3.6013881260298598E-3</v>
          </cell>
          <cell r="H245">
            <v>-0.50086655112651646</v>
          </cell>
          <cell r="J245">
            <v>5257</v>
          </cell>
          <cell r="K245">
            <v>2.3804693740411558E-3</v>
          </cell>
          <cell r="L245">
            <v>2427</v>
          </cell>
          <cell r="M245">
            <v>1.1441323969078726E-3</v>
          </cell>
          <cell r="N245">
            <v>1.166048619695097</v>
          </cell>
          <cell r="Q245" t="str">
            <v xml:space="preserve"> インテグラSJ</v>
          </cell>
          <cell r="R245">
            <v>288</v>
          </cell>
          <cell r="S245">
            <v>1.659167766057345E-3</v>
          </cell>
          <cell r="T245">
            <v>577</v>
          </cell>
          <cell r="U245">
            <v>3.6013881260298598E-3</v>
          </cell>
          <cell r="V245">
            <v>-0.50086655112651646</v>
          </cell>
          <cell r="X245">
            <v>5257</v>
          </cell>
          <cell r="Y245">
            <v>2.3804693740411558E-3</v>
          </cell>
          <cell r="Z245">
            <v>2427</v>
          </cell>
          <cell r="AA245">
            <v>1.1441323969078726E-3</v>
          </cell>
          <cell r="AB245">
            <v>1.166048619695097</v>
          </cell>
        </row>
        <row r="246">
          <cell r="C246" t="str">
            <v>Legend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 t="str">
            <v>NM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 t="str">
            <v>NM</v>
          </cell>
          <cell r="Q246" t="str">
            <v xml:space="preserve"> レジェンド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 t="str">
            <v>NM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 t="str">
            <v>NM</v>
          </cell>
        </row>
        <row r="247">
          <cell r="C247" t="str">
            <v>Ballad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 t="str">
            <v>NM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 t="str">
            <v>NM</v>
          </cell>
          <cell r="Q247" t="str">
            <v xml:space="preserve"> バラード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 t="str">
            <v>NM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NM</v>
          </cell>
        </row>
        <row r="248">
          <cell r="C248" t="str">
            <v>BS1600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 t="str">
            <v>NM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 t="str">
            <v>NM</v>
          </cell>
          <cell r="Q248" t="str">
            <v xml:space="preserve"> BS1600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>NM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 t="str">
            <v>NM</v>
          </cell>
        </row>
        <row r="249">
          <cell r="C249" t="str">
            <v>CR-V</v>
          </cell>
          <cell r="D249">
            <v>867</v>
          </cell>
          <cell r="E249">
            <v>4.9947862957351319E-3</v>
          </cell>
          <cell r="F249">
            <v>2031</v>
          </cell>
          <cell r="G249">
            <v>1.2676636540670095E-2</v>
          </cell>
          <cell r="H249">
            <v>-0.57311669128508125</v>
          </cell>
          <cell r="J249">
            <v>14280</v>
          </cell>
          <cell r="K249">
            <v>6.4662550240265747E-3</v>
          </cell>
          <cell r="L249">
            <v>25525</v>
          </cell>
          <cell r="M249">
            <v>1.203295403010855E-2</v>
          </cell>
          <cell r="N249">
            <v>-0.44054848188050932</v>
          </cell>
          <cell r="Q249" t="str">
            <v xml:space="preserve"> CR-V</v>
          </cell>
          <cell r="R249">
            <v>867</v>
          </cell>
          <cell r="S249">
            <v>4.9947862957351319E-3</v>
          </cell>
          <cell r="T249">
            <v>2031</v>
          </cell>
          <cell r="U249">
            <v>1.2676636540670095E-2</v>
          </cell>
          <cell r="V249">
            <v>-0.57311669128508125</v>
          </cell>
          <cell r="X249">
            <v>14280</v>
          </cell>
          <cell r="Y249">
            <v>6.4662550240265747E-3</v>
          </cell>
          <cell r="Z249">
            <v>25525</v>
          </cell>
          <cell r="AA249">
            <v>1.203295403010855E-2</v>
          </cell>
          <cell r="AB249">
            <v>-0.44054848188050932</v>
          </cell>
        </row>
        <row r="250">
          <cell r="C250" t="str">
            <v>Orthia</v>
          </cell>
          <cell r="D250">
            <v>239</v>
          </cell>
          <cell r="E250">
            <v>1.3768788058600883E-3</v>
          </cell>
          <cell r="F250">
            <v>713</v>
          </cell>
          <cell r="G250">
            <v>4.4502421730663608E-3</v>
          </cell>
          <cell r="H250">
            <v>-0.66479663394109401</v>
          </cell>
          <cell r="J250">
            <v>4597</v>
          </cell>
          <cell r="K250">
            <v>2.0816088477205999E-3</v>
          </cell>
          <cell r="L250">
            <v>8416</v>
          </cell>
          <cell r="M250">
            <v>3.9674570467147325E-3</v>
          </cell>
          <cell r="N250">
            <v>-0.45377851711026618</v>
          </cell>
          <cell r="Q250" t="str">
            <v xml:space="preserve"> オルティア</v>
          </cell>
          <cell r="R250">
            <v>239</v>
          </cell>
          <cell r="S250">
            <v>1.3768788058600883E-3</v>
          </cell>
          <cell r="T250">
            <v>713</v>
          </cell>
          <cell r="U250">
            <v>4.4502421730663608E-3</v>
          </cell>
          <cell r="V250">
            <v>-0.66479663394109401</v>
          </cell>
          <cell r="X250">
            <v>4597</v>
          </cell>
          <cell r="Y250">
            <v>2.0816088477205999E-3</v>
          </cell>
          <cell r="Z250">
            <v>8416</v>
          </cell>
          <cell r="AA250">
            <v>3.9674570467147325E-3</v>
          </cell>
          <cell r="AB250">
            <v>-0.45377851711026618</v>
          </cell>
        </row>
        <row r="251">
          <cell r="C251" t="str">
            <v>Step WGN</v>
          </cell>
          <cell r="D251">
            <v>7371</v>
          </cell>
          <cell r="E251">
            <v>4.2464325012530175E-2</v>
          </cell>
          <cell r="F251">
            <v>7319</v>
          </cell>
          <cell r="G251">
            <v>4.568207919308933E-2</v>
          </cell>
          <cell r="H251">
            <v>7.1047957371226378E-3</v>
          </cell>
          <cell r="J251">
            <v>79270</v>
          </cell>
          <cell r="K251">
            <v>3.5894960487015869E-2</v>
          </cell>
          <cell r="L251">
            <v>90495</v>
          </cell>
          <cell r="M251">
            <v>4.2661005874815791E-2</v>
          </cell>
          <cell r="N251">
            <v>-0.12404000221006684</v>
          </cell>
          <cell r="Q251" t="str">
            <v xml:space="preserve"> ステップワゴン</v>
          </cell>
          <cell r="R251">
            <v>7371</v>
          </cell>
          <cell r="S251">
            <v>4.2464325012530175E-2</v>
          </cell>
          <cell r="T251">
            <v>7319</v>
          </cell>
          <cell r="U251">
            <v>4.568207919308933E-2</v>
          </cell>
          <cell r="V251">
            <v>7.1047957371226378E-3</v>
          </cell>
          <cell r="X251">
            <v>79270</v>
          </cell>
          <cell r="Y251">
            <v>3.5894960487015869E-2</v>
          </cell>
          <cell r="Z251">
            <v>90495</v>
          </cell>
          <cell r="AA251">
            <v>4.2661005874815791E-2</v>
          </cell>
          <cell r="AB251">
            <v>-0.12404000221006684</v>
          </cell>
        </row>
        <row r="252">
          <cell r="C252" t="str">
            <v>S-MX</v>
          </cell>
          <cell r="D252">
            <v>733</v>
          </cell>
          <cell r="E252">
            <v>4.2228124045834512E-3</v>
          </cell>
          <cell r="F252">
            <v>2409</v>
          </cell>
          <cell r="G252">
            <v>1.5035951465521545E-2</v>
          </cell>
          <cell r="H252">
            <v>-0.69572436695724371</v>
          </cell>
          <cell r="J252">
            <v>13024</v>
          </cell>
          <cell r="K252">
            <v>5.8975143860589717E-3</v>
          </cell>
          <cell r="L252">
            <v>25809</v>
          </cell>
          <cell r="M252">
            <v>1.2166836848700157E-2</v>
          </cell>
          <cell r="N252">
            <v>-0.49536983222906739</v>
          </cell>
          <cell r="Q252" t="str">
            <v xml:space="preserve"> S-MX</v>
          </cell>
          <cell r="R252">
            <v>733</v>
          </cell>
          <cell r="S252">
            <v>4.2228124045834512E-3</v>
          </cell>
          <cell r="T252">
            <v>2409</v>
          </cell>
          <cell r="U252">
            <v>1.5035951465521545E-2</v>
          </cell>
          <cell r="V252">
            <v>-0.69572436695724371</v>
          </cell>
          <cell r="X252">
            <v>13024</v>
          </cell>
          <cell r="Y252">
            <v>5.8975143860589717E-3</v>
          </cell>
          <cell r="Z252">
            <v>25809</v>
          </cell>
          <cell r="AA252">
            <v>1.2166836848700157E-2</v>
          </cell>
          <cell r="AB252">
            <v>-0.49536983222906739</v>
          </cell>
        </row>
        <row r="253">
          <cell r="C253" t="str">
            <v>Stream</v>
          </cell>
          <cell r="D253">
            <v>13958</v>
          </cell>
          <cell r="E253">
            <v>8.0412026661904237E-2</v>
          </cell>
          <cell r="F253">
            <v>0</v>
          </cell>
          <cell r="G253">
            <v>0</v>
          </cell>
          <cell r="H253" t="str">
            <v>NM</v>
          </cell>
          <cell r="J253">
            <v>24642</v>
          </cell>
          <cell r="K253">
            <v>1.1158365287259305E-2</v>
          </cell>
          <cell r="L253">
            <v>0</v>
          </cell>
          <cell r="M253">
            <v>0</v>
          </cell>
          <cell r="N253" t="str">
            <v>NM</v>
          </cell>
          <cell r="Q253" t="str">
            <v xml:space="preserve"> ストリーム</v>
          </cell>
          <cell r="R253">
            <v>13958</v>
          </cell>
          <cell r="S253">
            <v>8.0412026661904237E-2</v>
          </cell>
          <cell r="T253">
            <v>0</v>
          </cell>
          <cell r="U253">
            <v>0</v>
          </cell>
          <cell r="V253" t="str">
            <v>NM</v>
          </cell>
          <cell r="X253">
            <v>24642</v>
          </cell>
          <cell r="Y253">
            <v>1.1158365287259305E-2</v>
          </cell>
          <cell r="Z253">
            <v>0</v>
          </cell>
          <cell r="AA253">
            <v>0</v>
          </cell>
          <cell r="AB253" t="str">
            <v>NM</v>
          </cell>
        </row>
        <row r="254">
          <cell r="C254" t="str">
            <v>HR-V</v>
          </cell>
          <cell r="D254">
            <v>1434</v>
          </cell>
          <cell r="E254">
            <v>8.2612728351605311E-3</v>
          </cell>
          <cell r="F254">
            <v>2342</v>
          </cell>
          <cell r="G254">
            <v>1.4617766015878563E-2</v>
          </cell>
          <cell r="H254">
            <v>-0.3877028181041845</v>
          </cell>
          <cell r="J254">
            <v>18502</v>
          </cell>
          <cell r="K254">
            <v>8.3780567545195857E-3</v>
          </cell>
          <cell r="L254">
            <v>17594</v>
          </cell>
          <cell r="M254">
            <v>8.2941348954252616E-3</v>
          </cell>
          <cell r="N254">
            <v>5.1608502898715436E-2</v>
          </cell>
          <cell r="Q254" t="str">
            <v xml:space="preserve"> HR-V</v>
          </cell>
          <cell r="R254">
            <v>1434</v>
          </cell>
          <cell r="S254">
            <v>8.2612728351605311E-3</v>
          </cell>
          <cell r="T254">
            <v>2342</v>
          </cell>
          <cell r="U254">
            <v>1.4617766015878563E-2</v>
          </cell>
          <cell r="V254">
            <v>-0.3877028181041845</v>
          </cell>
          <cell r="X254">
            <v>18502</v>
          </cell>
          <cell r="Y254">
            <v>8.3780567545195857E-3</v>
          </cell>
          <cell r="Z254">
            <v>17594</v>
          </cell>
          <cell r="AA254">
            <v>8.2941348954252616E-3</v>
          </cell>
          <cell r="AB254">
            <v>5.1608502898715436E-2</v>
          </cell>
        </row>
        <row r="256">
          <cell r="B256" t="str">
            <v xml:space="preserve">   Mitsubishi Total</v>
          </cell>
          <cell r="C256" t="str">
            <v>CR-V</v>
          </cell>
          <cell r="D256">
            <v>7031</v>
          </cell>
          <cell r="E256">
            <v>4.0505585288712481E-2</v>
          </cell>
          <cell r="F256">
            <v>5743</v>
          </cell>
          <cell r="G256">
            <v>3.5845358765666351E-2</v>
          </cell>
          <cell r="H256">
            <v>0.22427302803412852</v>
          </cell>
          <cell r="J256">
            <v>103688</v>
          </cell>
          <cell r="K256">
            <v>4.6951894322917895E-2</v>
          </cell>
          <cell r="L256">
            <v>87332</v>
          </cell>
          <cell r="M256">
            <v>4.1169909553670503E-2</v>
          </cell>
          <cell r="N256">
            <v>0.18728530206568039</v>
          </cell>
          <cell r="P256" t="str">
            <v xml:space="preserve">   Mitsubishi Total</v>
          </cell>
          <cell r="Q256" t="str">
            <v xml:space="preserve"> CR-V</v>
          </cell>
          <cell r="R256">
            <v>512</v>
          </cell>
          <cell r="S256">
            <v>2.5366627031311929E-3</v>
          </cell>
          <cell r="T256">
            <v>1560</v>
          </cell>
          <cell r="U256">
            <v>7.8961754165738692E-3</v>
          </cell>
          <cell r="V256">
            <v>-0.67179487179487185</v>
          </cell>
          <cell r="X256">
            <v>96657</v>
          </cell>
          <cell r="Y256">
            <v>4.7501802382240672E-2</v>
          </cell>
          <cell r="Z256">
            <v>78570</v>
          </cell>
          <cell r="AA256">
            <v>4.0065434600584794E-2</v>
          </cell>
          <cell r="AB256">
            <v>0.23020236731576937</v>
          </cell>
        </row>
        <row r="257">
          <cell r="B257" t="str">
            <v xml:space="preserve">   Mitsubishi Total</v>
          </cell>
          <cell r="C257" t="str">
            <v>Diamante (5)</v>
          </cell>
          <cell r="D257">
            <v>7031</v>
          </cell>
          <cell r="E257">
            <v>4.0505585288712474E-2</v>
          </cell>
          <cell r="F257">
            <v>5743</v>
          </cell>
          <cell r="G257">
            <v>3.5845358765666351E-2</v>
          </cell>
          <cell r="H257">
            <v>0.22427302803412852</v>
          </cell>
          <cell r="J257">
            <v>103688</v>
          </cell>
          <cell r="K257">
            <v>4.6951894322917895E-2</v>
          </cell>
          <cell r="L257">
            <v>84313</v>
          </cell>
          <cell r="M257">
            <v>3.974669747857168E-2</v>
          </cell>
          <cell r="N257">
            <v>0.22979848896374233</v>
          </cell>
          <cell r="P257" t="str">
            <v xml:space="preserve">   Mitsubishi Total</v>
          </cell>
          <cell r="Q257" t="str">
            <v xml:space="preserve"> ディアマンテ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 t="str">
            <v>NM</v>
          </cell>
          <cell r="X257">
            <v>103688</v>
          </cell>
          <cell r="Y257">
            <v>4.6951894322917895E-2</v>
          </cell>
          <cell r="Z257">
            <v>84313</v>
          </cell>
          <cell r="AA257">
            <v>3.974669747857168E-2</v>
          </cell>
          <cell r="AB257">
            <v>0.22979848896374233</v>
          </cell>
        </row>
        <row r="258">
          <cell r="C258" t="str">
            <v>Diamante (5)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 t="str">
            <v>NM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 t="str">
            <v>NM</v>
          </cell>
          <cell r="Q258" t="str">
            <v xml:space="preserve"> ディアマンテ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 t="str">
            <v>NM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NM</v>
          </cell>
        </row>
        <row r="259">
          <cell r="C259" t="str">
            <v>Legnum (5)</v>
          </cell>
          <cell r="D259">
            <v>117</v>
          </cell>
          <cell r="E259">
            <v>6.7403690496079644E-4</v>
          </cell>
          <cell r="F259">
            <v>263</v>
          </cell>
          <cell r="G259">
            <v>1.6415339291955859E-3</v>
          </cell>
          <cell r="H259">
            <v>-0.55513307984790883</v>
          </cell>
          <cell r="J259">
            <v>3124</v>
          </cell>
          <cell r="K259">
            <v>1.4146064912506316E-3</v>
          </cell>
          <cell r="L259">
            <v>5580</v>
          </cell>
          <cell r="M259">
            <v>2.6305145342999294E-3</v>
          </cell>
          <cell r="N259">
            <v>-0.44014336917562724</v>
          </cell>
          <cell r="Q259" t="str">
            <v xml:space="preserve"> レグナム</v>
          </cell>
          <cell r="R259">
            <v>117</v>
          </cell>
          <cell r="S259">
            <v>6.7403690496079644E-4</v>
          </cell>
          <cell r="T259">
            <v>263</v>
          </cell>
          <cell r="U259">
            <v>1.6415339291955859E-3</v>
          </cell>
          <cell r="V259">
            <v>-0.55513307984790883</v>
          </cell>
          <cell r="X259">
            <v>3124</v>
          </cell>
          <cell r="Y259">
            <v>1.4146064912506316E-3</v>
          </cell>
          <cell r="Z259">
            <v>5580</v>
          </cell>
          <cell r="AA259">
            <v>2.6305145342999294E-3</v>
          </cell>
          <cell r="AB259">
            <v>-0.44014336917562724</v>
          </cell>
        </row>
        <row r="260">
          <cell r="C260" t="str">
            <v>Galant</v>
          </cell>
          <cell r="D260">
            <v>236</v>
          </cell>
          <cell r="E260">
            <v>1.3595958082969911E-3</v>
          </cell>
          <cell r="F260">
            <v>494</v>
          </cell>
          <cell r="G260">
            <v>3.0833374943825837E-3</v>
          </cell>
          <cell r="H260">
            <v>-0.52226720647773273</v>
          </cell>
          <cell r="J260">
            <v>5186</v>
          </cell>
          <cell r="K260">
            <v>2.3483192265127324E-3</v>
          </cell>
          <cell r="L260">
            <v>8076</v>
          </cell>
          <cell r="M260">
            <v>3.8071747991050594E-3</v>
          </cell>
          <cell r="N260">
            <v>-0.35785042100049524</v>
          </cell>
          <cell r="Q260" t="str">
            <v xml:space="preserve"> ギャラン</v>
          </cell>
          <cell r="R260">
            <v>236</v>
          </cell>
          <cell r="S260">
            <v>1.3595958082969911E-3</v>
          </cell>
          <cell r="T260">
            <v>494</v>
          </cell>
          <cell r="U260">
            <v>3.0833374943825837E-3</v>
          </cell>
          <cell r="V260">
            <v>-0.52226720647773273</v>
          </cell>
          <cell r="X260">
            <v>5186</v>
          </cell>
          <cell r="Y260">
            <v>2.3483192265127324E-3</v>
          </cell>
          <cell r="Z260">
            <v>8076</v>
          </cell>
          <cell r="AA260">
            <v>3.8071747991050594E-3</v>
          </cell>
          <cell r="AB260">
            <v>-0.35785042100049524</v>
          </cell>
        </row>
        <row r="261">
          <cell r="C261" t="str">
            <v>Aspire</v>
          </cell>
          <cell r="D261">
            <v>42</v>
          </cell>
          <cell r="E261">
            <v>2.419619658833628E-4</v>
          </cell>
          <cell r="F261">
            <v>86</v>
          </cell>
          <cell r="G261">
            <v>5.3677535327308133E-4</v>
          </cell>
          <cell r="H261">
            <v>-0.51162790697674421</v>
          </cell>
          <cell r="J261">
            <v>799</v>
          </cell>
          <cell r="K261">
            <v>3.6180236443958218E-4</v>
          </cell>
          <cell r="L261">
            <v>1596</v>
          </cell>
          <cell r="M261">
            <v>7.523837270148186E-4</v>
          </cell>
          <cell r="N261">
            <v>-0.49937343358395991</v>
          </cell>
          <cell r="Q261" t="str">
            <v xml:space="preserve"> アスパイア</v>
          </cell>
          <cell r="R261">
            <v>42</v>
          </cell>
          <cell r="S261">
            <v>2.419619658833628E-4</v>
          </cell>
          <cell r="T261">
            <v>86</v>
          </cell>
          <cell r="U261">
            <v>5.3677535327308133E-4</v>
          </cell>
          <cell r="V261">
            <v>-0.51162790697674421</v>
          </cell>
          <cell r="X261">
            <v>799</v>
          </cell>
          <cell r="Y261">
            <v>3.6180236443958218E-4</v>
          </cell>
          <cell r="Z261">
            <v>1596</v>
          </cell>
          <cell r="AA261">
            <v>7.523837270148186E-4</v>
          </cell>
          <cell r="AB261">
            <v>-0.49937343358395991</v>
          </cell>
        </row>
        <row r="262">
          <cell r="C262" t="str">
            <v>Eterna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 t="str">
            <v>NM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 t="str">
            <v>NM</v>
          </cell>
          <cell r="Q262" t="str">
            <v xml:space="preserve"> エテルナ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 t="str">
            <v>NM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 t="str">
            <v>NM</v>
          </cell>
        </row>
        <row r="263">
          <cell r="C263" t="str">
            <v>Emeraude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 t="str">
            <v>NM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 t="str">
            <v>NM</v>
          </cell>
          <cell r="Q263" t="str">
            <v xml:space="preserve"> エメラルド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 t="str">
            <v>NM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 t="str">
            <v>NM</v>
          </cell>
        </row>
        <row r="264">
          <cell r="B264" t="str">
            <v xml:space="preserve">   Mitsubishi Total</v>
          </cell>
          <cell r="C264" t="str">
            <v>Sigma w/ HDT</v>
          </cell>
          <cell r="D264">
            <v>3</v>
          </cell>
          <cell r="E264">
            <v>1.7282997563097345E-5</v>
          </cell>
          <cell r="F264">
            <v>73</v>
          </cell>
          <cell r="G264">
            <v>4.5563489289459231E-4</v>
          </cell>
          <cell r="H264">
            <v>-0.95890410958904115</v>
          </cell>
          <cell r="J264">
            <v>781</v>
          </cell>
          <cell r="K264">
            <v>3.5365162281265791E-4</v>
          </cell>
          <cell r="L264">
            <v>1444</v>
          </cell>
          <cell r="M264">
            <v>6.8072813396578824E-4</v>
          </cell>
          <cell r="N264">
            <v>-0.45914127423822715</v>
          </cell>
          <cell r="P264" t="str">
            <v xml:space="preserve">   Mitsubishi Total</v>
          </cell>
          <cell r="Q264" t="str">
            <v xml:space="preserve"> シグマ</v>
          </cell>
          <cell r="R264">
            <v>3</v>
          </cell>
          <cell r="S264">
            <v>1.7282997563097345E-5</v>
          </cell>
          <cell r="T264">
            <v>73</v>
          </cell>
          <cell r="U264">
            <v>4.5563489289459231E-4</v>
          </cell>
          <cell r="V264">
            <v>-0.95890410958904115</v>
          </cell>
          <cell r="X264">
            <v>781</v>
          </cell>
          <cell r="Y264">
            <v>3.5365162281265791E-4</v>
          </cell>
          <cell r="Z264">
            <v>1444</v>
          </cell>
          <cell r="AA264">
            <v>6.8072813396578824E-4</v>
          </cell>
          <cell r="AB264">
            <v>-0.45914127423822715</v>
          </cell>
        </row>
        <row r="265">
          <cell r="C265" t="str">
            <v>FTO</v>
          </cell>
          <cell r="D265">
            <v>0</v>
          </cell>
          <cell r="E265">
            <v>0</v>
          </cell>
          <cell r="F265">
            <v>32</v>
          </cell>
          <cell r="G265">
            <v>1.997303640085884E-4</v>
          </cell>
          <cell r="H265">
            <v>-1</v>
          </cell>
          <cell r="J265">
            <v>299</v>
          </cell>
          <cell r="K265">
            <v>1.3539287480279733E-4</v>
          </cell>
          <cell r="L265">
            <v>680</v>
          </cell>
          <cell r="M265">
            <v>3.2056449521934623E-4</v>
          </cell>
          <cell r="N265">
            <v>-0.56029411764705883</v>
          </cell>
          <cell r="Q265" t="str">
            <v xml:space="preserve"> FTO</v>
          </cell>
          <cell r="R265">
            <v>0</v>
          </cell>
          <cell r="S265">
            <v>0</v>
          </cell>
          <cell r="T265">
            <v>32</v>
          </cell>
          <cell r="U265">
            <v>1.997303640085884E-4</v>
          </cell>
          <cell r="V265">
            <v>-1</v>
          </cell>
          <cell r="X265">
            <v>299</v>
          </cell>
          <cell r="Y265">
            <v>1.3539287480279733E-4</v>
          </cell>
          <cell r="Z265">
            <v>680</v>
          </cell>
          <cell r="AA265">
            <v>3.2056449521934623E-4</v>
          </cell>
          <cell r="AB265">
            <v>-0.56029411764705883</v>
          </cell>
        </row>
        <row r="266">
          <cell r="C266" t="str">
            <v>Dion</v>
          </cell>
          <cell r="D266">
            <v>1424</v>
          </cell>
          <cell r="E266">
            <v>8.2036628432835389E-3</v>
          </cell>
          <cell r="F266">
            <v>0</v>
          </cell>
          <cell r="G266">
            <v>0</v>
          </cell>
          <cell r="H266" t="str">
            <v>NM</v>
          </cell>
          <cell r="J266">
            <v>38305</v>
          </cell>
          <cell r="K266">
            <v>1.7345231001074088E-2</v>
          </cell>
          <cell r="L266">
            <v>0</v>
          </cell>
          <cell r="M266">
            <v>0</v>
          </cell>
          <cell r="N266" t="str">
            <v>NM</v>
          </cell>
          <cell r="Q266" t="str">
            <v xml:space="preserve"> ディオン</v>
          </cell>
          <cell r="R266">
            <v>1424</v>
          </cell>
          <cell r="S266">
            <v>8.2036628432835389E-3</v>
          </cell>
          <cell r="T266">
            <v>0</v>
          </cell>
          <cell r="U266">
            <v>0</v>
          </cell>
          <cell r="V266" t="str">
            <v>NM</v>
          </cell>
          <cell r="X266">
            <v>38305</v>
          </cell>
          <cell r="Y266">
            <v>1.7345231001074088E-2</v>
          </cell>
          <cell r="Z266">
            <v>0</v>
          </cell>
          <cell r="AA266">
            <v>0</v>
          </cell>
          <cell r="AB266" t="str">
            <v>NM</v>
          </cell>
        </row>
        <row r="267">
          <cell r="C267" t="str">
            <v>Lancer</v>
          </cell>
          <cell r="D267">
            <v>3853</v>
          </cell>
          <cell r="E267">
            <v>2.2197129870204689E-2</v>
          </cell>
          <cell r="F267">
            <v>939</v>
          </cell>
          <cell r="G267">
            <v>5.8608378688770162E-3</v>
          </cell>
          <cell r="H267">
            <v>3.1033013844515445</v>
          </cell>
          <cell r="J267">
            <v>24567</v>
          </cell>
          <cell r="K267">
            <v>1.1124403863813786E-2</v>
          </cell>
          <cell r="L267">
            <v>18707</v>
          </cell>
          <cell r="M267">
            <v>8.8188235471592796E-3</v>
          </cell>
          <cell r="N267">
            <v>0.31325172395360035</v>
          </cell>
          <cell r="Q267" t="str">
            <v xml:space="preserve"> ランサー</v>
          </cell>
          <cell r="R267">
            <v>3853</v>
          </cell>
          <cell r="S267">
            <v>2.2197129870204689E-2</v>
          </cell>
          <cell r="T267">
            <v>939</v>
          </cell>
          <cell r="U267">
            <v>5.8608378688770162E-3</v>
          </cell>
          <cell r="V267">
            <v>3.1033013844515445</v>
          </cell>
          <cell r="X267">
            <v>24567</v>
          </cell>
          <cell r="Y267">
            <v>1.1124403863813786E-2</v>
          </cell>
          <cell r="Z267">
            <v>18707</v>
          </cell>
          <cell r="AA267">
            <v>8.8188235471592796E-3</v>
          </cell>
          <cell r="AB267">
            <v>0.31325172395360035</v>
          </cell>
        </row>
        <row r="268">
          <cell r="C268" t="str">
            <v>Mirage</v>
          </cell>
          <cell r="D268">
            <v>50</v>
          </cell>
          <cell r="E268">
            <v>2.8804995938495572E-4</v>
          </cell>
          <cell r="F268">
            <v>704</v>
          </cell>
          <cell r="G268">
            <v>4.3940680081889453E-3</v>
          </cell>
          <cell r="H268">
            <v>-0.92897727272727271</v>
          </cell>
          <cell r="J268">
            <v>5100</v>
          </cell>
          <cell r="K268">
            <v>2.3093767942952053E-3</v>
          </cell>
          <cell r="L268">
            <v>9770</v>
          </cell>
          <cell r="M268">
            <v>4.6057575269014897E-3</v>
          </cell>
          <cell r="N268">
            <v>-0.47799385875127942</v>
          </cell>
          <cell r="Q268" t="str">
            <v xml:space="preserve"> ミラージュ</v>
          </cell>
          <cell r="R268">
            <v>50</v>
          </cell>
          <cell r="S268">
            <v>2.8804995938495572E-4</v>
          </cell>
          <cell r="T268">
            <v>704</v>
          </cell>
          <cell r="U268">
            <v>4.3940680081889453E-3</v>
          </cell>
          <cell r="V268">
            <v>-0.92897727272727271</v>
          </cell>
          <cell r="X268">
            <v>5100</v>
          </cell>
          <cell r="Y268">
            <v>2.3093767942952053E-3</v>
          </cell>
          <cell r="Z268">
            <v>9770</v>
          </cell>
          <cell r="AA268">
            <v>4.6057575269014897E-3</v>
          </cell>
          <cell r="AB268">
            <v>-0.47799385875127942</v>
          </cell>
        </row>
        <row r="269">
          <cell r="C269" t="str">
            <v>Libero</v>
          </cell>
          <cell r="D269">
            <v>53</v>
          </cell>
          <cell r="E269">
            <v>3.0533295694805309E-4</v>
          </cell>
          <cell r="F269">
            <v>220</v>
          </cell>
          <cell r="G269">
            <v>1.3731462525590453E-3</v>
          </cell>
          <cell r="H269">
            <v>-0.75909090909090904</v>
          </cell>
          <cell r="J269">
            <v>1616</v>
          </cell>
          <cell r="K269">
            <v>7.3175547050608857E-4</v>
          </cell>
          <cell r="L269">
            <v>2709</v>
          </cell>
          <cell r="M269">
            <v>1.2770723787488367E-3</v>
          </cell>
          <cell r="N269">
            <v>-0.40346991509782204</v>
          </cell>
          <cell r="Q269" t="str">
            <v xml:space="preserve"> リベロ</v>
          </cell>
          <cell r="R269">
            <v>53</v>
          </cell>
          <cell r="S269">
            <v>3.0533295694805309E-4</v>
          </cell>
          <cell r="T269">
            <v>220</v>
          </cell>
          <cell r="U269">
            <v>1.3731462525590453E-3</v>
          </cell>
          <cell r="V269">
            <v>-0.75909090909090904</v>
          </cell>
          <cell r="X269">
            <v>1616</v>
          </cell>
          <cell r="Y269">
            <v>7.3175547050608857E-4</v>
          </cell>
          <cell r="Z269">
            <v>2709</v>
          </cell>
          <cell r="AA269">
            <v>1.2770723787488367E-3</v>
          </cell>
          <cell r="AB269">
            <v>-0.40346991509782204</v>
          </cell>
        </row>
        <row r="270">
          <cell r="C270" t="str">
            <v>Dingo</v>
          </cell>
          <cell r="D270">
            <v>1031</v>
          </cell>
          <cell r="E270">
            <v>5.9395901625177872E-3</v>
          </cell>
          <cell r="F270">
            <v>1906</v>
          </cell>
          <cell r="G270">
            <v>1.1896439806261547E-2</v>
          </cell>
          <cell r="H270">
            <v>-0.45907660020986363</v>
          </cell>
          <cell r="J270">
            <v>16869</v>
          </cell>
          <cell r="K270">
            <v>7.6386033613658469E-3</v>
          </cell>
          <cell r="L270">
            <v>27716</v>
          </cell>
          <cell r="M270">
            <v>1.3065831690440295E-2</v>
          </cell>
          <cell r="N270">
            <v>-0.39136238995526051</v>
          </cell>
          <cell r="Q270" t="str">
            <v xml:space="preserve"> ディンゴ</v>
          </cell>
          <cell r="R270">
            <v>1031</v>
          </cell>
          <cell r="S270">
            <v>5.9395901625177872E-3</v>
          </cell>
          <cell r="T270">
            <v>1906</v>
          </cell>
          <cell r="U270">
            <v>1.1896439806261547E-2</v>
          </cell>
          <cell r="V270">
            <v>-0.45907660020986363</v>
          </cell>
          <cell r="X270">
            <v>16869</v>
          </cell>
          <cell r="Y270">
            <v>7.6386033613658469E-3</v>
          </cell>
          <cell r="Z270">
            <v>27716</v>
          </cell>
          <cell r="AA270">
            <v>1.3065831690440295E-2</v>
          </cell>
          <cell r="AB270">
            <v>-0.39136238995526051</v>
          </cell>
        </row>
        <row r="271">
          <cell r="C271" t="str">
            <v>Chariot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 t="str">
            <v>NM</v>
          </cell>
          <cell r="J271">
            <v>1</v>
          </cell>
          <cell r="K271">
            <v>4.5281897927356968E-7</v>
          </cell>
          <cell r="L271">
            <v>0</v>
          </cell>
          <cell r="M271">
            <v>0</v>
          </cell>
          <cell r="N271" t="str">
            <v>NM</v>
          </cell>
          <cell r="Q271" t="str">
            <v xml:space="preserve"> シャリオ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 t="str">
            <v>NM</v>
          </cell>
          <cell r="X271">
            <v>1</v>
          </cell>
          <cell r="Y271">
            <v>4.5281897927356968E-7</v>
          </cell>
          <cell r="Z271">
            <v>0</v>
          </cell>
          <cell r="AA271">
            <v>0</v>
          </cell>
          <cell r="AB271" t="str">
            <v>NM</v>
          </cell>
        </row>
        <row r="272">
          <cell r="C272" t="str">
            <v>Toppo BJ (5)</v>
          </cell>
          <cell r="D272">
            <v>28</v>
          </cell>
          <cell r="E272">
            <v>1.613079772555752E-4</v>
          </cell>
          <cell r="F272">
            <v>149</v>
          </cell>
          <cell r="G272">
            <v>9.2999450741498976E-4</v>
          </cell>
          <cell r="H272">
            <v>-0.81208053691275173</v>
          </cell>
          <cell r="J272">
            <v>911</v>
          </cell>
          <cell r="K272">
            <v>4.1251809011822198E-4</v>
          </cell>
          <cell r="L272">
            <v>3774</v>
          </cell>
          <cell r="M272">
            <v>1.7791329484673718E-3</v>
          </cell>
          <cell r="N272">
            <v>-0.75861155272919978</v>
          </cell>
          <cell r="Q272" t="str">
            <v xml:space="preserve"> トッポBJ</v>
          </cell>
          <cell r="R272">
            <v>28</v>
          </cell>
          <cell r="S272">
            <v>1.613079772555752E-4</v>
          </cell>
          <cell r="T272">
            <v>149</v>
          </cell>
          <cell r="U272">
            <v>9.2999450741498976E-4</v>
          </cell>
          <cell r="V272">
            <v>-0.81208053691275173</v>
          </cell>
          <cell r="X272">
            <v>911</v>
          </cell>
          <cell r="Y272">
            <v>4.1251809011822198E-4</v>
          </cell>
          <cell r="Z272">
            <v>3774</v>
          </cell>
          <cell r="AA272">
            <v>1.7791329484673718E-3</v>
          </cell>
          <cell r="AB272">
            <v>-0.75861155272919978</v>
          </cell>
        </row>
        <row r="273">
          <cell r="C273" t="str">
            <v>Pistachio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 t="str">
            <v>NM</v>
          </cell>
          <cell r="J273">
            <v>40</v>
          </cell>
          <cell r="K273">
            <v>1.8112759170942787E-5</v>
          </cell>
          <cell r="L273">
            <v>0</v>
          </cell>
          <cell r="M273">
            <v>0</v>
          </cell>
          <cell r="N273" t="str">
            <v>NM</v>
          </cell>
          <cell r="Q273" t="str">
            <v xml:space="preserve"> ピスタチオ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 t="str">
            <v>NM</v>
          </cell>
          <cell r="X273">
            <v>40</v>
          </cell>
          <cell r="Y273">
            <v>1.8112759170942787E-5</v>
          </cell>
          <cell r="Z273">
            <v>0</v>
          </cell>
          <cell r="AA273">
            <v>0</v>
          </cell>
          <cell r="AB273" t="str">
            <v>NM</v>
          </cell>
        </row>
        <row r="274">
          <cell r="C274" t="str">
            <v>RVR (5)</v>
          </cell>
          <cell r="D274">
            <v>194</v>
          </cell>
          <cell r="E274">
            <v>1.1176338424136283E-3</v>
          </cell>
          <cell r="F274">
            <v>877</v>
          </cell>
          <cell r="G274">
            <v>5.4738602886103757E-3</v>
          </cell>
          <cell r="H274">
            <v>-0.77879133409350054</v>
          </cell>
          <cell r="J274">
            <v>6090</v>
          </cell>
          <cell r="K274">
            <v>2.7576675837760393E-3</v>
          </cell>
          <cell r="L274">
            <v>7280</v>
          </cell>
          <cell r="M274">
            <v>3.4319257723482953E-3</v>
          </cell>
          <cell r="N274">
            <v>-0.16346153846153844</v>
          </cell>
          <cell r="Q274" t="str">
            <v xml:space="preserve"> RVR</v>
          </cell>
          <cell r="R274">
            <v>194</v>
          </cell>
          <cell r="S274">
            <v>1.1176338424136283E-3</v>
          </cell>
          <cell r="T274">
            <v>877</v>
          </cell>
          <cell r="U274">
            <v>5.4738602886103757E-3</v>
          </cell>
          <cell r="V274">
            <v>-0.77879133409350054</v>
          </cell>
          <cell r="X274">
            <v>6090</v>
          </cell>
          <cell r="Y274">
            <v>2.7576675837760393E-3</v>
          </cell>
          <cell r="Z274">
            <v>7280</v>
          </cell>
          <cell r="AA274">
            <v>3.4319257723482953E-3</v>
          </cell>
          <cell r="AB274">
            <v>-0.16346153846153844</v>
          </cell>
        </row>
        <row r="275">
          <cell r="C275" t="str">
            <v>Debonair (5)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 t="str">
            <v>NM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 t="str">
            <v>NM</v>
          </cell>
          <cell r="Q275" t="str">
            <v xml:space="preserve"> デボネア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 t="str">
            <v>NM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 t="str">
            <v>NM</v>
          </cell>
        </row>
        <row r="276">
          <cell r="C276" t="str">
            <v>Colt800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 t="str">
            <v>NM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 t="str">
            <v>NM</v>
          </cell>
          <cell r="Q276" t="str">
            <v xml:space="preserve"> コルト800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 t="str">
            <v>NM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NM</v>
          </cell>
        </row>
        <row r="277">
          <cell r="C277" t="str">
            <v>Starion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 t="str">
            <v>NM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 t="str">
            <v>NM</v>
          </cell>
          <cell r="Q277" t="str">
            <v xml:space="preserve"> スタリオン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 t="str">
            <v>NM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 t="str">
            <v>NM</v>
          </cell>
        </row>
        <row r="278">
          <cell r="C278" t="str">
            <v>Tredia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 t="str">
            <v>NM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 t="str">
            <v>NM</v>
          </cell>
          <cell r="Q278" t="str">
            <v xml:space="preserve"> トレディア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 t="str">
            <v>NM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 t="str">
            <v>NM</v>
          </cell>
        </row>
        <row r="279">
          <cell r="C279" t="str">
            <v>Cordia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 t="str">
            <v>NM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 t="str">
            <v>NM</v>
          </cell>
          <cell r="Q279" t="str">
            <v xml:space="preserve"> コルディア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 t="str">
            <v>NM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 t="str">
            <v>NM</v>
          </cell>
        </row>
        <row r="280">
          <cell r="C280" t="str">
            <v>Toppo BJ (5)</v>
          </cell>
          <cell r="D280">
            <v>13522</v>
          </cell>
          <cell r="E280">
            <v>7.3732367102343058E-2</v>
          </cell>
          <cell r="F280">
            <v>14095</v>
          </cell>
          <cell r="G280">
            <v>8.2688020650005856E-2</v>
          </cell>
          <cell r="H280">
            <v>-4.0652713728272394E-2</v>
          </cell>
          <cell r="J280">
            <v>169718</v>
          </cell>
          <cell r="K280">
            <v>8.3407418983716897E-2</v>
          </cell>
          <cell r="L280">
            <v>179982</v>
          </cell>
          <cell r="M280">
            <v>9.1778758435566418E-2</v>
          </cell>
          <cell r="N280">
            <v>-5.7027925014723646E-2</v>
          </cell>
          <cell r="Q280" t="str">
            <v xml:space="preserve"> トッポBJ</v>
          </cell>
          <cell r="R280">
            <v>7</v>
          </cell>
          <cell r="S280">
            <v>3.4680935394371782E-5</v>
          </cell>
          <cell r="T280">
            <v>82</v>
          </cell>
          <cell r="U280">
            <v>4.1505537446093416E-4</v>
          </cell>
          <cell r="V280">
            <v>-0.91463414634146345</v>
          </cell>
          <cell r="X280">
            <v>137</v>
          </cell>
          <cell r="Y280">
            <v>1.1504310337588529E-4</v>
          </cell>
          <cell r="Z280">
            <v>608</v>
          </cell>
          <cell r="AA280">
            <v>5.3095753125706815E-4</v>
          </cell>
          <cell r="AB280">
            <v>-0.77467105263157898</v>
          </cell>
        </row>
        <row r="281">
          <cell r="B281" t="str">
            <v xml:space="preserve">   Mazda Total</v>
          </cell>
          <cell r="C281" t="str">
            <v>Pistachio</v>
          </cell>
          <cell r="D281">
            <v>11578</v>
          </cell>
          <cell r="E281">
            <v>6.6677804598429549E-2</v>
          </cell>
          <cell r="F281">
            <v>13272</v>
          </cell>
          <cell r="G281">
            <v>8.2838168472562035E-2</v>
          </cell>
          <cell r="H281">
            <v>-0.12763713080168781</v>
          </cell>
          <cell r="J281">
            <v>181292</v>
          </cell>
          <cell r="K281">
            <v>8.2092458390464002E-2</v>
          </cell>
          <cell r="L281">
            <v>193254</v>
          </cell>
          <cell r="M281">
            <v>9.110348670458758E-2</v>
          </cell>
          <cell r="N281">
            <v>-6.1897813240605615E-2</v>
          </cell>
          <cell r="P281" t="str">
            <v xml:space="preserve">   Mazda Total</v>
          </cell>
          <cell r="Q281" t="str">
            <v xml:space="preserve"> ピスタチオ</v>
          </cell>
          <cell r="R281">
            <v>0</v>
          </cell>
          <cell r="S281">
            <v>0</v>
          </cell>
          <cell r="T281">
            <v>2</v>
          </cell>
          <cell r="U281">
            <v>1.0123301816120346E-5</v>
          </cell>
          <cell r="V281">
            <v>-1</v>
          </cell>
          <cell r="X281">
            <v>169718</v>
          </cell>
          <cell r="Y281">
            <v>8.3407418983716883E-2</v>
          </cell>
          <cell r="Z281">
            <v>175408</v>
          </cell>
          <cell r="AA281">
            <v>8.9446324963973228E-2</v>
          </cell>
          <cell r="AB281">
            <v>-3.2438657301833485E-2</v>
          </cell>
        </row>
        <row r="282">
          <cell r="B282" t="str">
            <v xml:space="preserve">   Mazda Total</v>
          </cell>
          <cell r="C282" t="str">
            <v>Capella</v>
          </cell>
          <cell r="D282">
            <v>11578</v>
          </cell>
          <cell r="E282">
            <v>6.6700848595180343E-2</v>
          </cell>
          <cell r="F282">
            <v>13272</v>
          </cell>
          <cell r="G282">
            <v>8.2838168472562035E-2</v>
          </cell>
          <cell r="H282">
            <v>-0.12763713080168781</v>
          </cell>
          <cell r="J282">
            <v>181296</v>
          </cell>
          <cell r="K282">
            <v>8.2094269666381087E-2</v>
          </cell>
          <cell r="L282">
            <v>188680</v>
          </cell>
          <cell r="M282">
            <v>8.8947219055862128E-2</v>
          </cell>
          <cell r="N282">
            <v>-3.9135043459826213E-2</v>
          </cell>
          <cell r="P282" t="str">
            <v xml:space="preserve">   Mazda Total</v>
          </cell>
          <cell r="Q282" t="str">
            <v xml:space="preserve"> カペラ</v>
          </cell>
          <cell r="R282">
            <v>686</v>
          </cell>
          <cell r="S282">
            <v>3.7406007862895532E-3</v>
          </cell>
          <cell r="T282">
            <v>1566</v>
          </cell>
          <cell r="U282">
            <v>9.186906019007391E-3</v>
          </cell>
          <cell r="V282">
            <v>-0.56194125159642394</v>
          </cell>
          <cell r="X282">
            <v>181296</v>
          </cell>
          <cell r="Y282">
            <v>8.2094269666381087E-2</v>
          </cell>
          <cell r="Z282">
            <v>188680</v>
          </cell>
          <cell r="AA282">
            <v>8.8947219055862128E-2</v>
          </cell>
          <cell r="AB282">
            <v>-3.9135043459826213E-2</v>
          </cell>
        </row>
        <row r="283">
          <cell r="C283" t="str">
            <v>Capella</v>
          </cell>
          <cell r="D283">
            <v>607</v>
          </cell>
          <cell r="E283">
            <v>3.4969265069333625E-3</v>
          </cell>
          <cell r="F283">
            <v>1304</v>
          </cell>
          <cell r="G283">
            <v>8.1390123333499771E-3</v>
          </cell>
          <cell r="H283">
            <v>-0.5345092024539877</v>
          </cell>
          <cell r="J283">
            <v>12973</v>
          </cell>
          <cell r="K283">
            <v>5.8744206181160193E-3</v>
          </cell>
          <cell r="L283">
            <v>21034</v>
          </cell>
          <cell r="M283">
            <v>9.9158141065348957E-3</v>
          </cell>
          <cell r="N283">
            <v>-0.3832366644480365</v>
          </cell>
          <cell r="Q283" t="str">
            <v xml:space="preserve"> カペラ</v>
          </cell>
          <cell r="R283">
            <v>607</v>
          </cell>
          <cell r="S283">
            <v>3.4969265069333625E-3</v>
          </cell>
          <cell r="T283">
            <v>1304</v>
          </cell>
          <cell r="U283">
            <v>8.1390123333499771E-3</v>
          </cell>
          <cell r="V283">
            <v>-0.5345092024539877</v>
          </cell>
          <cell r="X283">
            <v>12973</v>
          </cell>
          <cell r="Y283">
            <v>5.8744206181160193E-3</v>
          </cell>
          <cell r="Z283">
            <v>21034</v>
          </cell>
          <cell r="AA283">
            <v>9.9158141065348957E-3</v>
          </cell>
          <cell r="AB283">
            <v>-0.3832366644480365</v>
          </cell>
        </row>
        <row r="284">
          <cell r="C284" t="str">
            <v>Cronos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 t="str">
            <v>NM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 t="str">
            <v>NM</v>
          </cell>
          <cell r="Q284" t="str">
            <v xml:space="preserve"> クロノス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 t="str">
            <v>NM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 t="str">
            <v>NM</v>
          </cell>
        </row>
        <row r="285">
          <cell r="C285" t="str">
            <v>Luce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 t="str">
            <v>NM</v>
          </cell>
          <cell r="J285">
            <v>0</v>
          </cell>
          <cell r="K285">
            <v>0</v>
          </cell>
          <cell r="L285">
            <v>2</v>
          </cell>
          <cell r="M285">
            <v>9.4283675064513609E-7</v>
          </cell>
          <cell r="N285">
            <v>-1</v>
          </cell>
          <cell r="Q285" t="str">
            <v xml:space="preserve"> ルーチェ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 t="str">
            <v>NM</v>
          </cell>
          <cell r="X285">
            <v>0</v>
          </cell>
          <cell r="Y285">
            <v>0</v>
          </cell>
          <cell r="Z285">
            <v>2</v>
          </cell>
          <cell r="AA285">
            <v>9.4283675064513609E-7</v>
          </cell>
          <cell r="AB285">
            <v>-1</v>
          </cell>
        </row>
        <row r="286">
          <cell r="C286" t="str">
            <v>Lantis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 t="str">
            <v>NM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 t="str">
            <v>NM</v>
          </cell>
          <cell r="Q286" t="str">
            <v xml:space="preserve"> ランティス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 t="str">
            <v>NM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 t="str">
            <v>NM</v>
          </cell>
        </row>
        <row r="287">
          <cell r="C287" t="str">
            <v>MX-6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 t="str">
            <v>NM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 t="str">
            <v>NM</v>
          </cell>
          <cell r="Q287" t="str">
            <v xml:space="preserve"> MX-6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 t="str">
            <v>NM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 t="str">
            <v>NM</v>
          </cell>
        </row>
        <row r="288">
          <cell r="C288" t="str">
            <v>Persona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 t="str">
            <v>NM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 t="str">
            <v>NM</v>
          </cell>
          <cell r="Q288" t="str">
            <v xml:space="preserve"> ペルソナ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 t="str">
            <v>NM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NM</v>
          </cell>
        </row>
        <row r="289">
          <cell r="C289" t="str">
            <v>RX-7</v>
          </cell>
          <cell r="D289">
            <v>176</v>
          </cell>
          <cell r="E289">
            <v>1.0139358570350442E-3</v>
          </cell>
          <cell r="F289">
            <v>200</v>
          </cell>
          <cell r="G289">
            <v>1.2483147750536776E-3</v>
          </cell>
          <cell r="H289">
            <v>-0.12</v>
          </cell>
          <cell r="J289">
            <v>2535</v>
          </cell>
          <cell r="K289">
            <v>1.1478961124584991E-3</v>
          </cell>
          <cell r="L289">
            <v>3969</v>
          </cell>
          <cell r="M289">
            <v>1.8710595316552725E-3</v>
          </cell>
          <cell r="N289">
            <v>-0.36130007558578991</v>
          </cell>
          <cell r="Q289" t="str">
            <v xml:space="preserve"> RX-7</v>
          </cell>
          <cell r="R289">
            <v>176</v>
          </cell>
          <cell r="S289">
            <v>1.0139358570350442E-3</v>
          </cell>
          <cell r="T289">
            <v>200</v>
          </cell>
          <cell r="U289">
            <v>1.2483147750536776E-3</v>
          </cell>
          <cell r="V289">
            <v>-0.12</v>
          </cell>
          <cell r="X289">
            <v>2535</v>
          </cell>
          <cell r="Y289">
            <v>1.1478961124584991E-3</v>
          </cell>
          <cell r="Z289">
            <v>3969</v>
          </cell>
          <cell r="AA289">
            <v>1.8710595316552725E-3</v>
          </cell>
          <cell r="AB289">
            <v>-0.36130007558578991</v>
          </cell>
        </row>
        <row r="290">
          <cell r="B290" t="str">
            <v xml:space="preserve">   Mazda Total</v>
          </cell>
          <cell r="C290" t="str">
            <v>Familia</v>
          </cell>
          <cell r="D290">
            <v>2272</v>
          </cell>
          <cell r="E290">
            <v>1.3088990154452388E-2</v>
          </cell>
          <cell r="F290">
            <v>2184</v>
          </cell>
          <cell r="G290">
            <v>1.3631597343586158E-2</v>
          </cell>
          <cell r="H290">
            <v>4.0293040293040372E-2</v>
          </cell>
          <cell r="J290">
            <v>31461</v>
          </cell>
          <cell r="K290">
            <v>1.4246137906925777E-2</v>
          </cell>
          <cell r="L290">
            <v>39534</v>
          </cell>
          <cell r="M290">
            <v>1.8637054050002405E-2</v>
          </cell>
          <cell r="N290">
            <v>-0.20420397632417664</v>
          </cell>
          <cell r="P290" t="str">
            <v xml:space="preserve">   Mazda Total</v>
          </cell>
          <cell r="Q290" t="str">
            <v xml:space="preserve"> ファミリア</v>
          </cell>
          <cell r="R290">
            <v>2272</v>
          </cell>
          <cell r="S290">
            <v>1.3088990154452388E-2</v>
          </cell>
          <cell r="T290">
            <v>2184</v>
          </cell>
          <cell r="U290">
            <v>1.3631597343586158E-2</v>
          </cell>
          <cell r="V290">
            <v>4.0293040293040372E-2</v>
          </cell>
          <cell r="X290">
            <v>31461</v>
          </cell>
          <cell r="Y290">
            <v>1.4246137906925777E-2</v>
          </cell>
          <cell r="Z290">
            <v>39534</v>
          </cell>
          <cell r="AA290">
            <v>1.8637054050002405E-2</v>
          </cell>
          <cell r="AB290">
            <v>-0.20420397632417664</v>
          </cell>
        </row>
        <row r="291">
          <cell r="C291" t="str">
            <v>Familia Sedan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 t="str">
            <v>NM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 t="str">
            <v>NM</v>
          </cell>
          <cell r="Q291" t="str">
            <v xml:space="preserve"> ファミリアセダン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 t="str">
            <v>NM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 t="str">
            <v>NM</v>
          </cell>
        </row>
        <row r="292">
          <cell r="C292" t="str">
            <v>Demio</v>
          </cell>
          <cell r="D292">
            <v>4604</v>
          </cell>
          <cell r="E292">
            <v>2.6523640260166723E-2</v>
          </cell>
          <cell r="F292">
            <v>5807</v>
          </cell>
          <cell r="G292">
            <v>3.6244819493683529E-2</v>
          </cell>
          <cell r="H292">
            <v>-0.20716376786636814</v>
          </cell>
          <cell r="J292">
            <v>77538</v>
          </cell>
          <cell r="K292">
            <v>3.5110678014914048E-2</v>
          </cell>
          <cell r="L292">
            <v>84840</v>
          </cell>
          <cell r="M292">
            <v>3.9995134962366674E-2</v>
          </cell>
          <cell r="N292">
            <v>-8.6067892503536081E-2</v>
          </cell>
          <cell r="Q292" t="str">
            <v xml:space="preserve"> デミオ</v>
          </cell>
          <cell r="R292">
            <v>4604</v>
          </cell>
          <cell r="S292">
            <v>2.6523640260166723E-2</v>
          </cell>
          <cell r="T292">
            <v>5807</v>
          </cell>
          <cell r="U292">
            <v>3.6244819493683529E-2</v>
          </cell>
          <cell r="V292">
            <v>-0.20716376786636814</v>
          </cell>
          <cell r="X292">
            <v>77538</v>
          </cell>
          <cell r="Y292">
            <v>3.5110678014914048E-2</v>
          </cell>
          <cell r="Z292">
            <v>84840</v>
          </cell>
          <cell r="AA292">
            <v>3.9995134962366674E-2</v>
          </cell>
          <cell r="AB292">
            <v>-8.6067892503536081E-2</v>
          </cell>
        </row>
        <row r="293">
          <cell r="C293" t="str">
            <v>Presso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 t="str">
            <v>NM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 t="str">
            <v>NM</v>
          </cell>
          <cell r="Q293" t="str">
            <v xml:space="preserve"> プレッソ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 t="str">
            <v>NM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 t="str">
            <v>NM</v>
          </cell>
        </row>
        <row r="294">
          <cell r="C294" t="str">
            <v>Custom Cab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 t="str">
            <v>NM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 t="str">
            <v>NM</v>
          </cell>
          <cell r="Q294" t="str">
            <v xml:space="preserve"> カスタムキャブ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 t="str">
            <v>NM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NM</v>
          </cell>
        </row>
        <row r="295">
          <cell r="C295" t="str">
            <v>MPV (5)</v>
          </cell>
          <cell r="D295">
            <v>1206</v>
          </cell>
          <cell r="E295">
            <v>6.9477650203651322E-3</v>
          </cell>
          <cell r="F295">
            <v>907</v>
          </cell>
          <cell r="G295">
            <v>5.6611075048684277E-3</v>
          </cell>
          <cell r="H295">
            <v>0.32965821389195149</v>
          </cell>
          <cell r="J295">
            <v>15323</v>
          </cell>
          <cell r="K295">
            <v>6.9385452194089085E-3</v>
          </cell>
          <cell r="L295">
            <v>4537</v>
          </cell>
          <cell r="M295">
            <v>2.1388251688384909E-3</v>
          </cell>
          <cell r="N295">
            <v>2.3773418558518844</v>
          </cell>
          <cell r="Q295" t="str">
            <v xml:space="preserve"> MPV</v>
          </cell>
          <cell r="R295">
            <v>1206</v>
          </cell>
          <cell r="S295">
            <v>6.9477650203651322E-3</v>
          </cell>
          <cell r="T295">
            <v>907</v>
          </cell>
          <cell r="U295">
            <v>5.6611075048684277E-3</v>
          </cell>
          <cell r="V295">
            <v>0.32965821389195149</v>
          </cell>
          <cell r="X295">
            <v>15323</v>
          </cell>
          <cell r="Y295">
            <v>6.9385452194089085E-3</v>
          </cell>
          <cell r="Z295">
            <v>4537</v>
          </cell>
          <cell r="AA295">
            <v>2.1388251688384909E-3</v>
          </cell>
          <cell r="AB295">
            <v>2.3773418558518844</v>
          </cell>
        </row>
        <row r="296">
          <cell r="C296" t="str">
            <v>Premacy</v>
          </cell>
          <cell r="D296">
            <v>1571</v>
          </cell>
          <cell r="E296">
            <v>9.0505297238753085E-3</v>
          </cell>
          <cell r="F296">
            <v>2067</v>
          </cell>
          <cell r="G296">
            <v>1.2901333200179757E-2</v>
          </cell>
          <cell r="H296">
            <v>-0.23996129656507015</v>
          </cell>
          <cell r="J296">
            <v>29273</v>
          </cell>
          <cell r="K296">
            <v>1.3255369980275206E-2</v>
          </cell>
          <cell r="L296">
            <v>22838</v>
          </cell>
          <cell r="M296">
            <v>1.0766252855616809E-2</v>
          </cell>
          <cell r="N296">
            <v>0.28176723005517124</v>
          </cell>
          <cell r="Q296" t="str">
            <v xml:space="preserve"> プレマシー</v>
          </cell>
          <cell r="R296">
            <v>1571</v>
          </cell>
          <cell r="S296">
            <v>9.0505297238753085E-3</v>
          </cell>
          <cell r="T296">
            <v>2067</v>
          </cell>
          <cell r="U296">
            <v>1.2901333200179757E-2</v>
          </cell>
          <cell r="V296">
            <v>-0.23996129656507015</v>
          </cell>
          <cell r="X296">
            <v>29273</v>
          </cell>
          <cell r="Y296">
            <v>1.3255369980275206E-2</v>
          </cell>
          <cell r="Z296">
            <v>22838</v>
          </cell>
          <cell r="AA296">
            <v>1.0766252855616809E-2</v>
          </cell>
          <cell r="AB296">
            <v>0.28176723005517124</v>
          </cell>
        </row>
        <row r="297">
          <cell r="C297" t="str">
            <v>Anfini MS-8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 t="str">
            <v>NM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 t="str">
            <v>NM</v>
          </cell>
          <cell r="Q297" t="str">
            <v xml:space="preserve"> MS-8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 t="str">
            <v>NM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 t="str">
            <v>NM</v>
          </cell>
        </row>
        <row r="298">
          <cell r="C298" t="str">
            <v>Anfini MS-6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 t="str">
            <v>NM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 t="str">
            <v>NM</v>
          </cell>
          <cell r="Q298" t="str">
            <v xml:space="preserve"> MS-6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 t="str">
            <v>NM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 t="str">
            <v>NM</v>
          </cell>
        </row>
        <row r="299">
          <cell r="C299" t="str">
            <v>Tribute (5)</v>
          </cell>
          <cell r="D299">
            <v>568</v>
          </cell>
          <cell r="E299">
            <v>3.2722475386130971E-3</v>
          </cell>
          <cell r="F299">
            <v>0</v>
          </cell>
          <cell r="G299">
            <v>0</v>
          </cell>
          <cell r="H299" t="str">
            <v>NM</v>
          </cell>
          <cell r="J299">
            <v>819</v>
          </cell>
          <cell r="K299">
            <v>3.7085874402505354E-4</v>
          </cell>
          <cell r="L299">
            <v>0</v>
          </cell>
          <cell r="M299">
            <v>0</v>
          </cell>
          <cell r="N299" t="str">
            <v>NM</v>
          </cell>
          <cell r="Q299" t="str">
            <v xml:space="preserve"> トリビュート</v>
          </cell>
          <cell r="R299">
            <v>568</v>
          </cell>
          <cell r="S299">
            <v>3.2722475386130971E-3</v>
          </cell>
          <cell r="T299">
            <v>0</v>
          </cell>
          <cell r="U299">
            <v>0</v>
          </cell>
          <cell r="V299" t="str">
            <v>NM</v>
          </cell>
          <cell r="X299">
            <v>819</v>
          </cell>
          <cell r="Y299">
            <v>3.7085874402505354E-4</v>
          </cell>
          <cell r="Z299">
            <v>0</v>
          </cell>
          <cell r="AA299">
            <v>0</v>
          </cell>
          <cell r="AB299" t="str">
            <v>NM</v>
          </cell>
        </row>
        <row r="300">
          <cell r="C300" t="str">
            <v>Millenia (5)</v>
          </cell>
          <cell r="D300">
            <v>123</v>
          </cell>
          <cell r="E300">
            <v>7.0860290008699107E-4</v>
          </cell>
          <cell r="F300">
            <v>164</v>
          </cell>
          <cell r="G300">
            <v>1.0236181155440156E-3</v>
          </cell>
          <cell r="H300">
            <v>-0.25</v>
          </cell>
          <cell r="J300">
            <v>2293</v>
          </cell>
          <cell r="K300">
            <v>1.0383139194742952E-3</v>
          </cell>
          <cell r="L300">
            <v>2507</v>
          </cell>
          <cell r="M300">
            <v>1.181845866933678E-3</v>
          </cell>
          <cell r="N300">
            <v>-8.536098923015556E-2</v>
          </cell>
          <cell r="Q300" t="str">
            <v xml:space="preserve"> ミレーニア</v>
          </cell>
          <cell r="R300">
            <v>123</v>
          </cell>
          <cell r="S300">
            <v>7.0860290008699107E-4</v>
          </cell>
          <cell r="T300">
            <v>164</v>
          </cell>
          <cell r="U300">
            <v>1.0236181155440156E-3</v>
          </cell>
          <cell r="V300">
            <v>-0.25</v>
          </cell>
          <cell r="X300">
            <v>2293</v>
          </cell>
          <cell r="Y300">
            <v>1.0383139194742952E-3</v>
          </cell>
          <cell r="Z300">
            <v>2507</v>
          </cell>
          <cell r="AA300">
            <v>1.181845866933678E-3</v>
          </cell>
          <cell r="AB300">
            <v>-8.536098923015556E-2</v>
          </cell>
        </row>
        <row r="301">
          <cell r="C301" t="str">
            <v>Eunos 100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 t="str">
            <v>NM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 t="str">
            <v>NM</v>
          </cell>
          <cell r="Q301" t="str">
            <v xml:space="preserve"> ユーノス100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 t="str">
            <v>NM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 t="str">
            <v>NM</v>
          </cell>
        </row>
        <row r="302">
          <cell r="C302" t="str">
            <v>Eunos 500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 t="str">
            <v>NM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 t="str">
            <v>NM</v>
          </cell>
          <cell r="Q302" t="str">
            <v xml:space="preserve"> ユーノス500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 t="str">
            <v>NM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 t="str">
            <v>NM</v>
          </cell>
        </row>
        <row r="303">
          <cell r="C303" t="str">
            <v>Eunos Roadster</v>
          </cell>
          <cell r="D303">
            <v>247</v>
          </cell>
          <cell r="E303">
            <v>1.4229667993616813E-3</v>
          </cell>
          <cell r="F303">
            <v>254</v>
          </cell>
          <cell r="G303">
            <v>1.5853597643181705E-3</v>
          </cell>
          <cell r="H303">
            <v>-2.7559055118110187E-2</v>
          </cell>
          <cell r="J303">
            <v>4654</v>
          </cell>
          <cell r="K303">
            <v>2.1074195295391934E-3</v>
          </cell>
          <cell r="L303">
            <v>4953</v>
          </cell>
          <cell r="M303">
            <v>2.3349352129726792E-3</v>
          </cell>
          <cell r="N303">
            <v>-6.0367454068241511E-2</v>
          </cell>
          <cell r="Q303" t="str">
            <v xml:space="preserve"> ユーノスロードスター</v>
          </cell>
          <cell r="R303">
            <v>247</v>
          </cell>
          <cell r="S303">
            <v>1.4229667993616813E-3</v>
          </cell>
          <cell r="T303">
            <v>254</v>
          </cell>
          <cell r="U303">
            <v>1.5853597643181705E-3</v>
          </cell>
          <cell r="V303">
            <v>-2.7559055118110187E-2</v>
          </cell>
          <cell r="X303">
            <v>4654</v>
          </cell>
          <cell r="Y303">
            <v>2.1074195295391934E-3</v>
          </cell>
          <cell r="Z303">
            <v>4953</v>
          </cell>
          <cell r="AA303">
            <v>2.3349352129726792E-3</v>
          </cell>
          <cell r="AB303">
            <v>-6.0367454068241511E-2</v>
          </cell>
        </row>
        <row r="304">
          <cell r="C304" t="str">
            <v>Eunos Presso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 t="str">
            <v>NM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 t="str">
            <v>NM</v>
          </cell>
          <cell r="Q304" t="str">
            <v xml:space="preserve"> ユーノスプレッソ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 t="str">
            <v>NM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 t="str">
            <v>NM</v>
          </cell>
        </row>
        <row r="305">
          <cell r="C305" t="str">
            <v>Ford Laser</v>
          </cell>
          <cell r="D305">
            <v>33</v>
          </cell>
          <cell r="E305">
            <v>1.9011297319407078E-4</v>
          </cell>
          <cell r="F305">
            <v>92</v>
          </cell>
          <cell r="G305">
            <v>5.7422479652469171E-4</v>
          </cell>
          <cell r="H305">
            <v>-0.64130434782608692</v>
          </cell>
          <cell r="J305">
            <v>916</v>
          </cell>
          <cell r="K305">
            <v>4.1478218501458984E-4</v>
          </cell>
          <cell r="L305">
            <v>2433</v>
          </cell>
          <cell r="M305">
            <v>1.146960907159808E-3</v>
          </cell>
          <cell r="N305">
            <v>-0.62351006987258528</v>
          </cell>
          <cell r="Q305" t="str">
            <v xml:space="preserve"> フォードレーザー</v>
          </cell>
          <cell r="R305">
            <v>33</v>
          </cell>
          <cell r="S305">
            <v>1.9011297319407078E-4</v>
          </cell>
          <cell r="T305">
            <v>92</v>
          </cell>
          <cell r="U305">
            <v>5.7422479652469171E-4</v>
          </cell>
          <cell r="V305">
            <v>-0.64130434782608692</v>
          </cell>
          <cell r="X305">
            <v>916</v>
          </cell>
          <cell r="Y305">
            <v>4.1478218501458984E-4</v>
          </cell>
          <cell r="Z305">
            <v>2433</v>
          </cell>
          <cell r="AA305">
            <v>1.146960907159808E-3</v>
          </cell>
          <cell r="AB305">
            <v>-0.62351006987258528</v>
          </cell>
        </row>
        <row r="306">
          <cell r="C306" t="str">
            <v>Ford Telester</v>
          </cell>
          <cell r="D306">
            <v>0</v>
          </cell>
          <cell r="E306">
            <v>0</v>
          </cell>
          <cell r="F306">
            <v>22</v>
          </cell>
          <cell r="G306">
            <v>1.3731462525590454E-4</v>
          </cell>
          <cell r="H306">
            <v>-1</v>
          </cell>
          <cell r="J306">
            <v>43</v>
          </cell>
          <cell r="K306">
            <v>1.9471216108763497E-5</v>
          </cell>
          <cell r="L306">
            <v>828</v>
          </cell>
          <cell r="M306">
            <v>3.9033441476708634E-4</v>
          </cell>
          <cell r="N306">
            <v>-0.94806763285024154</v>
          </cell>
          <cell r="Q306" t="str">
            <v xml:space="preserve"> テルスター</v>
          </cell>
          <cell r="R306">
            <v>0</v>
          </cell>
          <cell r="S306">
            <v>0</v>
          </cell>
          <cell r="T306">
            <v>22</v>
          </cell>
          <cell r="U306">
            <v>1.3731462525590454E-4</v>
          </cell>
          <cell r="V306">
            <v>-1</v>
          </cell>
          <cell r="X306">
            <v>43</v>
          </cell>
          <cell r="Y306">
            <v>1.9471216108763497E-5</v>
          </cell>
          <cell r="Z306">
            <v>828</v>
          </cell>
          <cell r="AA306">
            <v>3.9033441476708634E-4</v>
          </cell>
          <cell r="AB306">
            <v>-0.94806763285024154</v>
          </cell>
        </row>
        <row r="307">
          <cell r="C307" t="str">
            <v>Ixion</v>
          </cell>
          <cell r="D307">
            <v>36</v>
          </cell>
          <cell r="E307">
            <v>2.0739597075716812E-4</v>
          </cell>
          <cell r="F307">
            <v>88</v>
          </cell>
          <cell r="G307">
            <v>5.4925850102361816E-4</v>
          </cell>
          <cell r="H307">
            <v>-0.59090909090909083</v>
          </cell>
          <cell r="J307">
            <v>996</v>
          </cell>
          <cell r="K307">
            <v>4.510077033564754E-4</v>
          </cell>
          <cell r="L307">
            <v>1579</v>
          </cell>
          <cell r="M307">
            <v>7.443696146343349E-4</v>
          </cell>
          <cell r="N307">
            <v>-0.36922102596580109</v>
          </cell>
          <cell r="Q307" t="str">
            <v xml:space="preserve"> イクシオン</v>
          </cell>
          <cell r="R307">
            <v>36</v>
          </cell>
          <cell r="S307">
            <v>2.0739597075716812E-4</v>
          </cell>
          <cell r="T307">
            <v>88</v>
          </cell>
          <cell r="U307">
            <v>5.4925850102361816E-4</v>
          </cell>
          <cell r="V307">
            <v>-0.59090909090909083</v>
          </cell>
          <cell r="X307">
            <v>996</v>
          </cell>
          <cell r="Y307">
            <v>4.510077033564754E-4</v>
          </cell>
          <cell r="Z307">
            <v>1579</v>
          </cell>
          <cell r="AA307">
            <v>7.443696146343349E-4</v>
          </cell>
          <cell r="AB307">
            <v>-0.36922102596580109</v>
          </cell>
        </row>
        <row r="308">
          <cell r="C308" t="str">
            <v>Ford Festiva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 t="str">
            <v>NM</v>
          </cell>
          <cell r="J308">
            <v>1</v>
          </cell>
          <cell r="K308">
            <v>4.5281897927356968E-7</v>
          </cell>
          <cell r="L308">
            <v>3</v>
          </cell>
          <cell r="M308">
            <v>1.4142551259677041E-6</v>
          </cell>
          <cell r="N308">
            <v>-0.66666666666666674</v>
          </cell>
          <cell r="Q308" t="str">
            <v xml:space="preserve"> フェスティバ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>NM</v>
          </cell>
          <cell r="X308">
            <v>1</v>
          </cell>
          <cell r="Y308">
            <v>4.5281897927356968E-7</v>
          </cell>
          <cell r="Z308">
            <v>3</v>
          </cell>
          <cell r="AA308">
            <v>1.4142551259677041E-6</v>
          </cell>
          <cell r="AB308">
            <v>-0.66666666666666674</v>
          </cell>
        </row>
        <row r="309">
          <cell r="C309" t="str">
            <v>F. Festiva Mini Wagon</v>
          </cell>
          <cell r="D309">
            <v>131</v>
          </cell>
          <cell r="E309">
            <v>7.5469089358858401E-4</v>
          </cell>
          <cell r="F309">
            <v>183</v>
          </cell>
          <cell r="G309">
            <v>1.142208019174115E-3</v>
          </cell>
          <cell r="H309">
            <v>-0.28415300546448086</v>
          </cell>
          <cell r="J309">
            <v>2467</v>
          </cell>
          <cell r="K309">
            <v>1.1171044218678964E-3</v>
          </cell>
          <cell r="L309">
            <v>4149</v>
          </cell>
          <cell r="M309">
            <v>1.9559148392133347E-3</v>
          </cell>
          <cell r="N309">
            <v>-0.40539889129910822</v>
          </cell>
          <cell r="Q309" t="str">
            <v xml:space="preserve"> フェスティバワゴン</v>
          </cell>
          <cell r="R309">
            <v>131</v>
          </cell>
          <cell r="S309">
            <v>7.5469089358858401E-4</v>
          </cell>
          <cell r="T309">
            <v>183</v>
          </cell>
          <cell r="U309">
            <v>1.142208019174115E-3</v>
          </cell>
          <cell r="V309">
            <v>-0.28415300546448086</v>
          </cell>
          <cell r="X309">
            <v>2467</v>
          </cell>
          <cell r="Y309">
            <v>1.1171044218678964E-3</v>
          </cell>
          <cell r="Z309">
            <v>4149</v>
          </cell>
          <cell r="AA309">
            <v>1.9559148392133347E-3</v>
          </cell>
          <cell r="AB309">
            <v>-0.40539889129910822</v>
          </cell>
        </row>
        <row r="310">
          <cell r="C310" t="str">
            <v>Escape</v>
          </cell>
          <cell r="D310">
            <v>4</v>
          </cell>
          <cell r="E310">
            <v>0</v>
          </cell>
          <cell r="F310">
            <v>0</v>
          </cell>
          <cell r="G310" t="str">
            <v>NM</v>
          </cell>
          <cell r="H310" t="e">
            <v>#VALUE!</v>
          </cell>
          <cell r="I310" t="str">
            <v>NM</v>
          </cell>
          <cell r="J310">
            <v>0</v>
          </cell>
          <cell r="K310">
            <v>0</v>
          </cell>
          <cell r="L310">
            <v>0</v>
          </cell>
          <cell r="M310" t="str">
            <v>NM</v>
          </cell>
          <cell r="N310" t="e">
            <v>#VALUE!</v>
          </cell>
          <cell r="Q310" t="str">
            <v xml:space="preserve"> エスケイプ</v>
          </cell>
          <cell r="R310">
            <v>4</v>
          </cell>
          <cell r="S310">
            <v>0</v>
          </cell>
          <cell r="T310">
            <v>0</v>
          </cell>
          <cell r="U310" t="str">
            <v>NM</v>
          </cell>
          <cell r="V310" t="e">
            <v>#VALUE!</v>
          </cell>
          <cell r="X310">
            <v>0</v>
          </cell>
          <cell r="Y310">
            <v>0</v>
          </cell>
          <cell r="Z310">
            <v>0</v>
          </cell>
          <cell r="AA310" t="str">
            <v>NM</v>
          </cell>
          <cell r="AB310" t="e">
            <v>#VALUE!</v>
          </cell>
        </row>
        <row r="311">
          <cell r="C311" t="str">
            <v>Clef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 t="str">
            <v>NM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 t="str">
            <v>NM</v>
          </cell>
          <cell r="Q311" t="str">
            <v xml:space="preserve"> クレフ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>NM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NM</v>
          </cell>
        </row>
        <row r="312">
          <cell r="C312" t="str">
            <v>Revue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 t="str">
            <v>NM</v>
          </cell>
          <cell r="J312">
            <v>0</v>
          </cell>
          <cell r="K312">
            <v>0</v>
          </cell>
          <cell r="L312">
            <v>48</v>
          </cell>
          <cell r="M312">
            <v>2.2628082015483266E-5</v>
          </cell>
          <cell r="N312">
            <v>-1</v>
          </cell>
          <cell r="Q312" t="str">
            <v xml:space="preserve"> レビュー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>NM</v>
          </cell>
          <cell r="X312">
            <v>0</v>
          </cell>
          <cell r="Y312">
            <v>0</v>
          </cell>
          <cell r="Z312">
            <v>48</v>
          </cell>
          <cell r="AA312">
            <v>2.2628082015483266E-5</v>
          </cell>
          <cell r="AB312">
            <v>-1</v>
          </cell>
        </row>
        <row r="313">
          <cell r="C313" t="str">
            <v>AZ-3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 t="str">
            <v>NM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 t="str">
            <v>NM</v>
          </cell>
          <cell r="Q313" t="str">
            <v xml:space="preserve"> AZ-3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 t="str">
            <v>NM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 t="str">
            <v>NM</v>
          </cell>
        </row>
        <row r="314">
          <cell r="C314" t="str">
            <v>Cosmos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 t="str">
            <v>NM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 t="str">
            <v>NM</v>
          </cell>
          <cell r="Q314" t="str">
            <v xml:space="preserve"> コスモス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>NM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 t="str">
            <v>NM</v>
          </cell>
        </row>
        <row r="315">
          <cell r="C315" t="str">
            <v>Etude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 t="str">
            <v>NM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 t="str">
            <v>NM</v>
          </cell>
          <cell r="Q315" t="str">
            <v xml:space="preserve"> エチュード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>NM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 t="str">
            <v>NM</v>
          </cell>
        </row>
        <row r="316">
          <cell r="C316" t="str">
            <v>Eunos 300</v>
          </cell>
          <cell r="D316">
            <v>8668</v>
          </cell>
          <cell r="E316">
            <v>4.7264617515390447E-2</v>
          </cell>
          <cell r="F316">
            <v>7305</v>
          </cell>
          <cell r="G316">
            <v>4.2854628651883137E-2</v>
          </cell>
          <cell r="H316">
            <v>0.18658453114305273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 t="str">
            <v>NM</v>
          </cell>
          <cell r="Q316" t="str">
            <v xml:space="preserve"> ユーノス300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 t="str">
            <v>NM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NM</v>
          </cell>
        </row>
        <row r="317">
          <cell r="B317" t="str">
            <v xml:space="preserve">   Fuji Heavy Total</v>
          </cell>
          <cell r="C317" t="str">
            <v>F. Festiva Mini Wagon</v>
          </cell>
          <cell r="D317">
            <v>8668</v>
          </cell>
          <cell r="E317">
            <v>4.7264617515390447E-2</v>
          </cell>
          <cell r="F317">
            <v>7305</v>
          </cell>
          <cell r="G317">
            <v>4.2854628651883137E-2</v>
          </cell>
          <cell r="H317">
            <v>0.18658453114305273</v>
          </cell>
          <cell r="J317">
            <v>104744</v>
          </cell>
          <cell r="K317">
            <v>5.1476135083081589E-2</v>
          </cell>
          <cell r="L317">
            <v>98261</v>
          </cell>
          <cell r="M317">
            <v>5.0106525000484438E-2</v>
          </cell>
          <cell r="N317">
            <v>6.5977346047770835E-2</v>
          </cell>
          <cell r="P317" t="str">
            <v xml:space="preserve">   Fuji Heavy Total</v>
          </cell>
          <cell r="Q317" t="str">
            <v xml:space="preserve"> フェスティバワゴン</v>
          </cell>
          <cell r="R317">
            <v>155</v>
          </cell>
          <cell r="S317">
            <v>7.6793499801823225E-4</v>
          </cell>
          <cell r="T317">
            <v>227</v>
          </cell>
          <cell r="U317">
            <v>1.1489947561296593E-3</v>
          </cell>
          <cell r="V317">
            <v>-0.31718061674008813</v>
          </cell>
          <cell r="X317">
            <v>104744</v>
          </cell>
          <cell r="Y317">
            <v>5.1476135083081589E-2</v>
          </cell>
          <cell r="Z317">
            <v>98261</v>
          </cell>
          <cell r="AA317">
            <v>5.0106525000484438E-2</v>
          </cell>
          <cell r="AB317">
            <v>6.5977346047770835E-2</v>
          </cell>
        </row>
        <row r="318">
          <cell r="C318" t="str">
            <v>Legacy</v>
          </cell>
          <cell r="D318">
            <v>9957</v>
          </cell>
          <cell r="E318">
            <v>5.7362268911920089E-2</v>
          </cell>
          <cell r="F318">
            <v>9863</v>
          </cell>
          <cell r="G318">
            <v>6.1560643131772098E-2</v>
          </cell>
          <cell r="H318">
            <v>9.5305687924567284E-3</v>
          </cell>
          <cell r="J318">
            <v>114701</v>
          </cell>
          <cell r="K318">
            <v>5.193878974165772E-2</v>
          </cell>
          <cell r="L318">
            <v>112144</v>
          </cell>
          <cell r="M318">
            <v>5.2866742282174063E-2</v>
          </cell>
          <cell r="N318">
            <v>2.2801041518048182E-2</v>
          </cell>
          <cell r="Q318" t="str">
            <v xml:space="preserve"> レガシー</v>
          </cell>
          <cell r="R318">
            <v>3992</v>
          </cell>
          <cell r="S318">
            <v>2.1767461135375941E-2</v>
          </cell>
          <cell r="T318">
            <v>3786</v>
          </cell>
          <cell r="U318">
            <v>2.221048926434354E-2</v>
          </cell>
          <cell r="V318">
            <v>5.4410987849973669E-2</v>
          </cell>
          <cell r="X318">
            <v>51787</v>
          </cell>
          <cell r="Y318">
            <v>2.5450570987813587E-2</v>
          </cell>
          <cell r="Z318">
            <v>55765</v>
          </cell>
          <cell r="AA318">
            <v>2.843641288661844E-2</v>
          </cell>
          <cell r="AB318">
            <v>-7.1335066798170921E-2</v>
          </cell>
        </row>
        <row r="319">
          <cell r="B319" t="str">
            <v xml:space="preserve">   Fuji Heavy Total</v>
          </cell>
          <cell r="C319" t="str">
            <v>Forester</v>
          </cell>
          <cell r="D319">
            <v>9957</v>
          </cell>
          <cell r="E319">
            <v>5.7362268911920082E-2</v>
          </cell>
          <cell r="F319">
            <v>9863</v>
          </cell>
          <cell r="G319">
            <v>6.1560643131772105E-2</v>
          </cell>
          <cell r="H319">
            <v>9.5305687924567284E-3</v>
          </cell>
          <cell r="J319">
            <v>114701</v>
          </cell>
          <cell r="K319">
            <v>5.1938789741657714E-2</v>
          </cell>
          <cell r="L319">
            <v>108124</v>
          </cell>
          <cell r="M319">
            <v>5.0971640413377345E-2</v>
          </cell>
          <cell r="N319">
            <v>6.08283082386889E-2</v>
          </cell>
          <cell r="P319" t="str">
            <v xml:space="preserve">   Fuji Heavy Total</v>
          </cell>
          <cell r="Q319" t="str">
            <v xml:space="preserve"> フォレスター</v>
          </cell>
          <cell r="R319">
            <v>1621</v>
          </cell>
          <cell r="S319">
            <v>8.8389415081273556E-3</v>
          </cell>
          <cell r="T319">
            <v>1563</v>
          </cell>
          <cell r="U319">
            <v>9.16930658218937E-3</v>
          </cell>
          <cell r="V319">
            <v>3.7108125399871961E-2</v>
          </cell>
          <cell r="X319">
            <v>114701</v>
          </cell>
          <cell r="Y319">
            <v>5.1938789741657714E-2</v>
          </cell>
          <cell r="Z319">
            <v>108124</v>
          </cell>
          <cell r="AA319">
            <v>5.0971640413377345E-2</v>
          </cell>
          <cell r="AB319">
            <v>6.08283082386889E-2</v>
          </cell>
        </row>
        <row r="320">
          <cell r="C320" t="str">
            <v>Legacy</v>
          </cell>
          <cell r="D320">
            <v>4726</v>
          </cell>
          <cell r="E320">
            <v>2.7226482161066014E-2</v>
          </cell>
          <cell r="F320">
            <v>5348</v>
          </cell>
          <cell r="G320">
            <v>3.3379937084935335E-2</v>
          </cell>
          <cell r="H320">
            <v>-0.11630516080777864</v>
          </cell>
          <cell r="J320">
            <v>56513</v>
          </cell>
          <cell r="K320">
            <v>2.5590158975687245E-2</v>
          </cell>
          <cell r="L320">
            <v>61113</v>
          </cell>
          <cell r="M320">
            <v>2.88097911710881E-2</v>
          </cell>
          <cell r="N320">
            <v>-7.5270400733068232E-2</v>
          </cell>
          <cell r="Q320" t="str">
            <v xml:space="preserve"> レガシー</v>
          </cell>
          <cell r="R320">
            <v>4726</v>
          </cell>
          <cell r="S320">
            <v>2.7226482161066014E-2</v>
          </cell>
          <cell r="T320">
            <v>5348</v>
          </cell>
          <cell r="U320">
            <v>3.3379937084935335E-2</v>
          </cell>
          <cell r="V320">
            <v>-0.11630516080777864</v>
          </cell>
          <cell r="X320">
            <v>56513</v>
          </cell>
          <cell r="Y320">
            <v>2.5590158975687245E-2</v>
          </cell>
          <cell r="Z320">
            <v>61113</v>
          </cell>
          <cell r="AA320">
            <v>2.88097911710881E-2</v>
          </cell>
          <cell r="AB320">
            <v>-7.5270400733068232E-2</v>
          </cell>
        </row>
        <row r="321">
          <cell r="C321" t="str">
            <v>Forester</v>
          </cell>
          <cell r="D321">
            <v>2239</v>
          </cell>
          <cell r="E321">
            <v>1.2898877181258317E-2</v>
          </cell>
          <cell r="F321">
            <v>1920</v>
          </cell>
          <cell r="G321">
            <v>1.1983821840515304E-2</v>
          </cell>
          <cell r="H321">
            <v>0.16614583333333344</v>
          </cell>
          <cell r="J321">
            <v>29381</v>
          </cell>
          <cell r="K321">
            <v>1.3304274430036751E-2</v>
          </cell>
          <cell r="L321">
            <v>21097</v>
          </cell>
          <cell r="M321">
            <v>9.9455134641802181E-3</v>
          </cell>
          <cell r="N321">
            <v>0.39266246385742054</v>
          </cell>
          <cell r="Q321" t="str">
            <v xml:space="preserve"> フォレスター</v>
          </cell>
          <cell r="R321">
            <v>2239</v>
          </cell>
          <cell r="S321">
            <v>1.2898877181258317E-2</v>
          </cell>
          <cell r="T321">
            <v>1920</v>
          </cell>
          <cell r="U321">
            <v>1.1983821840515304E-2</v>
          </cell>
          <cell r="V321">
            <v>0.16614583333333344</v>
          </cell>
          <cell r="X321">
            <v>29381</v>
          </cell>
          <cell r="Y321">
            <v>1.3304274430036751E-2</v>
          </cell>
          <cell r="Z321">
            <v>21097</v>
          </cell>
          <cell r="AA321">
            <v>9.9455134641802181E-3</v>
          </cell>
          <cell r="AB321">
            <v>0.39266246385742054</v>
          </cell>
        </row>
        <row r="322">
          <cell r="C322" t="str">
            <v>Impreza</v>
          </cell>
          <cell r="D322">
            <v>2992</v>
          </cell>
          <cell r="E322">
            <v>1.7236909569595751E-2</v>
          </cell>
          <cell r="F322">
            <v>2389</v>
          </cell>
          <cell r="G322">
            <v>1.4911119988016178E-2</v>
          </cell>
          <cell r="H322">
            <v>0.25240686479698615</v>
          </cell>
          <cell r="J322">
            <v>28178</v>
          </cell>
          <cell r="K322">
            <v>1.2759533197970647E-2</v>
          </cell>
          <cell r="L322">
            <v>28382</v>
          </cell>
          <cell r="M322">
            <v>1.3379796328405125E-2</v>
          </cell>
          <cell r="N322">
            <v>-7.1876541469946265E-3</v>
          </cell>
          <cell r="Q322" t="str">
            <v xml:space="preserve"> インプレッサ</v>
          </cell>
          <cell r="R322">
            <v>2992</v>
          </cell>
          <cell r="S322">
            <v>1.7236909569595751E-2</v>
          </cell>
          <cell r="T322">
            <v>2389</v>
          </cell>
          <cell r="U322">
            <v>1.4911119988016178E-2</v>
          </cell>
          <cell r="V322">
            <v>0.25240686479698615</v>
          </cell>
          <cell r="X322">
            <v>28178</v>
          </cell>
          <cell r="Y322">
            <v>1.2759533197970647E-2</v>
          </cell>
          <cell r="Z322">
            <v>28382</v>
          </cell>
          <cell r="AA322">
            <v>1.3379796328405125E-2</v>
          </cell>
          <cell r="AB322">
            <v>-7.1876541469946265E-3</v>
          </cell>
        </row>
        <row r="323">
          <cell r="C323" t="str">
            <v>Impreza Coupe</v>
          </cell>
          <cell r="D323">
            <v>0</v>
          </cell>
          <cell r="E323">
            <v>0</v>
          </cell>
          <cell r="F323">
            <v>206</v>
          </cell>
          <cell r="G323">
            <v>1.2857642183052879E-3</v>
          </cell>
          <cell r="H323">
            <v>-1</v>
          </cell>
          <cell r="J323">
            <v>629</v>
          </cell>
          <cell r="K323">
            <v>2.8482313796307534E-4</v>
          </cell>
          <cell r="L323">
            <v>1552</v>
          </cell>
          <cell r="M323">
            <v>7.3164131850062561E-4</v>
          </cell>
          <cell r="N323">
            <v>-0.59471649484536082</v>
          </cell>
          <cell r="Q323" t="str">
            <v xml:space="preserve"> インプレッサクーペ</v>
          </cell>
          <cell r="R323">
            <v>0</v>
          </cell>
          <cell r="S323">
            <v>0</v>
          </cell>
          <cell r="T323">
            <v>206</v>
          </cell>
          <cell r="U323">
            <v>1.2857642183052879E-3</v>
          </cell>
          <cell r="V323">
            <v>-1</v>
          </cell>
          <cell r="X323">
            <v>629</v>
          </cell>
          <cell r="Y323">
            <v>2.8482313796307534E-4</v>
          </cell>
          <cell r="Z323">
            <v>1552</v>
          </cell>
          <cell r="AA323">
            <v>7.3164131850062561E-4</v>
          </cell>
          <cell r="AB323">
            <v>-0.59471649484536082</v>
          </cell>
        </row>
        <row r="324">
          <cell r="C324" t="str">
            <v>Justy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 t="str">
            <v>NM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 t="str">
            <v>NM</v>
          </cell>
          <cell r="Q324" t="str">
            <v xml:space="preserve"> ジャスティ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>NM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 t="str">
            <v>NM</v>
          </cell>
        </row>
        <row r="325">
          <cell r="C325" t="str">
            <v>Leone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 t="str">
            <v>NM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 t="str">
            <v>NM</v>
          </cell>
          <cell r="Q325" t="str">
            <v xml:space="preserve"> レオーネ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 t="str">
            <v>NM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 t="str">
            <v>NM</v>
          </cell>
        </row>
        <row r="326">
          <cell r="C326" t="str">
            <v>Alcyone</v>
          </cell>
          <cell r="D326">
            <v>2497</v>
          </cell>
          <cell r="E326">
            <v>1.3615568751260954E-2</v>
          </cell>
          <cell r="F326">
            <v>2036</v>
          </cell>
          <cell r="G326">
            <v>1.1944151120497477E-2</v>
          </cell>
          <cell r="H326">
            <v>0.22642436149312384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 t="str">
            <v>NM</v>
          </cell>
          <cell r="Q326" t="str">
            <v xml:space="preserve"> アルシオーネ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>NM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NM</v>
          </cell>
        </row>
        <row r="327">
          <cell r="B327" t="str">
            <v xml:space="preserve">   Suzuki Total</v>
          </cell>
          <cell r="D327">
            <v>2497</v>
          </cell>
          <cell r="E327">
            <v>1.3615568751260953E-2</v>
          </cell>
          <cell r="F327">
            <v>2036</v>
          </cell>
          <cell r="G327">
            <v>1.1944151120497477E-2</v>
          </cell>
          <cell r="H327">
            <v>0.22642436149312384</v>
          </cell>
          <cell r="J327">
            <v>28101</v>
          </cell>
          <cell r="K327">
            <v>1.3810154968014165E-2</v>
          </cell>
          <cell r="L327">
            <v>24929</v>
          </cell>
          <cell r="M327">
            <v>1.2712119373271965E-2</v>
          </cell>
          <cell r="N327">
            <v>0.12724136547795739</v>
          </cell>
          <cell r="P327" t="str">
            <v xml:space="preserve">   Suzuki Total</v>
          </cell>
          <cell r="Q327" t="str">
            <v>スズキ合計</v>
          </cell>
          <cell r="R327">
            <v>2497</v>
          </cell>
          <cell r="S327">
            <v>1.3615568751260953E-2</v>
          </cell>
          <cell r="T327">
            <v>2036</v>
          </cell>
          <cell r="U327">
            <v>1.1944151120497477E-2</v>
          </cell>
          <cell r="V327">
            <v>0.22642436149312384</v>
          </cell>
          <cell r="X327">
            <v>28101</v>
          </cell>
          <cell r="Y327">
            <v>1.3810154968014165E-2</v>
          </cell>
          <cell r="Z327">
            <v>24929</v>
          </cell>
          <cell r="AA327">
            <v>1.2712119373271965E-2</v>
          </cell>
          <cell r="AB327">
            <v>0.12724136547795739</v>
          </cell>
        </row>
        <row r="328">
          <cell r="C328" t="str">
            <v>Cultus</v>
          </cell>
          <cell r="D328">
            <v>2788</v>
          </cell>
          <cell r="E328">
            <v>1.6061665735305132E-2</v>
          </cell>
          <cell r="F328">
            <v>1977</v>
          </cell>
          <cell r="G328">
            <v>1.2339591551405602E-2</v>
          </cell>
          <cell r="H328">
            <v>0.41021750126454215</v>
          </cell>
          <cell r="J328">
            <v>30889</v>
          </cell>
          <cell r="K328">
            <v>1.3987125450781294E-2</v>
          </cell>
          <cell r="L328">
            <v>28055</v>
          </cell>
          <cell r="M328">
            <v>1.3225642519674646E-2</v>
          </cell>
          <cell r="N328">
            <v>0.10101586170023169</v>
          </cell>
          <cell r="Q328" t="str">
            <v xml:space="preserve"> カルタス</v>
          </cell>
          <cell r="R328">
            <v>245</v>
          </cell>
          <cell r="S328">
            <v>1.3359288522462689E-3</v>
          </cell>
          <cell r="T328">
            <v>504</v>
          </cell>
          <cell r="U328">
            <v>2.9567053854276664E-3</v>
          </cell>
          <cell r="V328">
            <v>-0.51388888888888884</v>
          </cell>
          <cell r="X328">
            <v>4625</v>
          </cell>
          <cell r="Y328">
            <v>2.2729428392963065E-3</v>
          </cell>
          <cell r="Z328">
            <v>8346</v>
          </cell>
          <cell r="AA328">
            <v>4.2559006895313816E-3</v>
          </cell>
          <cell r="AB328">
            <v>-0.44584231967409538</v>
          </cell>
        </row>
        <row r="329">
          <cell r="B329" t="str">
            <v xml:space="preserve">   Suzuki Total</v>
          </cell>
          <cell r="C329" t="str">
            <v>Swift</v>
          </cell>
          <cell r="D329">
            <v>2788</v>
          </cell>
          <cell r="E329">
            <v>1.6061665735305132E-2</v>
          </cell>
          <cell r="F329">
            <v>1977</v>
          </cell>
          <cell r="G329">
            <v>1.2339591551405602E-2</v>
          </cell>
          <cell r="H329">
            <v>0.41021750126454215</v>
          </cell>
          <cell r="J329">
            <v>30889</v>
          </cell>
          <cell r="K329">
            <v>1.3987125450781294E-2</v>
          </cell>
          <cell r="L329">
            <v>26906</v>
          </cell>
          <cell r="M329">
            <v>1.2683982806429015E-2</v>
          </cell>
          <cell r="N329">
            <v>0.14803389578532666</v>
          </cell>
          <cell r="P329" t="str">
            <v xml:space="preserve">   Suzuki Total</v>
          </cell>
          <cell r="Q329" t="str">
            <v xml:space="preserve"> スイフト</v>
          </cell>
          <cell r="R329">
            <v>1082</v>
          </cell>
          <cell r="S329">
            <v>5.8998980331855634E-3</v>
          </cell>
          <cell r="T329">
            <v>0</v>
          </cell>
          <cell r="U329">
            <v>0</v>
          </cell>
          <cell r="V329" t="str">
            <v>NM</v>
          </cell>
          <cell r="X329">
            <v>30889</v>
          </cell>
          <cell r="Y329">
            <v>1.3987125450781294E-2</v>
          </cell>
          <cell r="Z329">
            <v>26906</v>
          </cell>
          <cell r="AA329">
            <v>1.2683982806429015E-2</v>
          </cell>
          <cell r="AB329">
            <v>0.14803389578532666</v>
          </cell>
        </row>
        <row r="330">
          <cell r="C330" t="str">
            <v>Cultus</v>
          </cell>
          <cell r="D330">
            <v>213</v>
          </cell>
          <cell r="E330">
            <v>1.2270928269799114E-3</v>
          </cell>
          <cell r="F330">
            <v>579</v>
          </cell>
          <cell r="G330">
            <v>3.6138712737803966E-3</v>
          </cell>
          <cell r="H330">
            <v>-0.63212435233160624</v>
          </cell>
          <cell r="J330">
            <v>4838</v>
          </cell>
          <cell r="K330">
            <v>2.1907382217255301E-3</v>
          </cell>
          <cell r="L330">
            <v>8925</v>
          </cell>
          <cell r="M330">
            <v>4.2074089997539196E-3</v>
          </cell>
          <cell r="N330">
            <v>-0.45792717086834733</v>
          </cell>
          <cell r="Q330" t="str">
            <v xml:space="preserve"> カルタス</v>
          </cell>
          <cell r="R330">
            <v>213</v>
          </cell>
          <cell r="S330">
            <v>1.2270928269799114E-3</v>
          </cell>
          <cell r="T330">
            <v>579</v>
          </cell>
          <cell r="U330">
            <v>3.6138712737803966E-3</v>
          </cell>
          <cell r="V330">
            <v>-0.63212435233160624</v>
          </cell>
          <cell r="X330">
            <v>4838</v>
          </cell>
          <cell r="Y330">
            <v>2.1907382217255301E-3</v>
          </cell>
          <cell r="Z330">
            <v>8925</v>
          </cell>
          <cell r="AA330">
            <v>4.2074089997539196E-3</v>
          </cell>
          <cell r="AB330">
            <v>-0.45792717086834733</v>
          </cell>
        </row>
        <row r="331">
          <cell r="C331" t="str">
            <v>Swift</v>
          </cell>
          <cell r="D331">
            <v>725</v>
          </cell>
          <cell r="E331">
            <v>4.1767244110818584E-3</v>
          </cell>
          <cell r="F331">
            <v>0</v>
          </cell>
          <cell r="G331">
            <v>0</v>
          </cell>
          <cell r="H331" t="str">
            <v>NM</v>
          </cell>
          <cell r="J331">
            <v>10209</v>
          </cell>
          <cell r="K331">
            <v>4.622828959403873E-3</v>
          </cell>
          <cell r="L331">
            <v>0</v>
          </cell>
          <cell r="M331">
            <v>0</v>
          </cell>
          <cell r="N331" t="str">
            <v>NM</v>
          </cell>
          <cell r="Q331" t="str">
            <v xml:space="preserve"> スイフト</v>
          </cell>
          <cell r="R331">
            <v>725</v>
          </cell>
          <cell r="S331">
            <v>4.1767244110818584E-3</v>
          </cell>
          <cell r="T331">
            <v>0</v>
          </cell>
          <cell r="U331">
            <v>0</v>
          </cell>
          <cell r="V331" t="str">
            <v>NM</v>
          </cell>
          <cell r="X331">
            <v>10209</v>
          </cell>
          <cell r="Y331">
            <v>4.622828959403873E-3</v>
          </cell>
          <cell r="Z331">
            <v>0</v>
          </cell>
          <cell r="AA331">
            <v>0</v>
          </cell>
          <cell r="AB331" t="str">
            <v>NM</v>
          </cell>
        </row>
        <row r="332">
          <cell r="C332" t="str">
            <v>Wagon R Solio</v>
          </cell>
          <cell r="D332">
            <v>1832</v>
          </cell>
          <cell r="E332">
            <v>1.0554150511864778E-2</v>
          </cell>
          <cell r="F332">
            <v>1398</v>
          </cell>
          <cell r="G332">
            <v>8.7257202776252051E-3</v>
          </cell>
          <cell r="H332">
            <v>0.31044349070100141</v>
          </cell>
          <cell r="J332">
            <v>15739</v>
          </cell>
          <cell r="K332">
            <v>7.1269179147867134E-3</v>
          </cell>
          <cell r="L332">
            <v>19130</v>
          </cell>
          <cell r="M332">
            <v>9.0182335199207268E-3</v>
          </cell>
          <cell r="N332">
            <v>-0.17726084683742815</v>
          </cell>
          <cell r="Q332" t="str">
            <v xml:space="preserve"> ワゴンRワイド</v>
          </cell>
          <cell r="R332">
            <v>1832</v>
          </cell>
          <cell r="S332">
            <v>1.0554150511864778E-2</v>
          </cell>
          <cell r="T332">
            <v>1398</v>
          </cell>
          <cell r="U332">
            <v>8.7257202776252051E-3</v>
          </cell>
          <cell r="V332">
            <v>0.31044349070100141</v>
          </cell>
          <cell r="X332">
            <v>15739</v>
          </cell>
          <cell r="Y332">
            <v>7.1269179147867134E-3</v>
          </cell>
          <cell r="Z332">
            <v>19130</v>
          </cell>
          <cell r="AA332">
            <v>9.0182335199207268E-3</v>
          </cell>
          <cell r="AB332">
            <v>-0.17726084683742815</v>
          </cell>
        </row>
        <row r="333">
          <cell r="C333" t="str">
            <v>Chevy Mini-Wagon</v>
          </cell>
          <cell r="D333">
            <v>2926</v>
          </cell>
          <cell r="E333">
            <v>1.5954807435398299E-2</v>
          </cell>
          <cell r="F333">
            <v>844</v>
          </cell>
          <cell r="G333">
            <v>4.9513082248034725E-3</v>
          </cell>
          <cell r="H333">
            <v>2.4668246445497632</v>
          </cell>
          <cell r="J333">
            <v>103</v>
          </cell>
          <cell r="K333">
            <v>4.6640354865177676E-5</v>
          </cell>
          <cell r="L333">
            <v>0</v>
          </cell>
          <cell r="M333">
            <v>0</v>
          </cell>
          <cell r="N333" t="str">
            <v>NM</v>
          </cell>
          <cell r="Q333" t="str">
            <v xml:space="preserve"> シボレー MW</v>
          </cell>
          <cell r="R333">
            <v>18</v>
          </cell>
          <cell r="S333">
            <v>1.0369798537858406E-4</v>
          </cell>
          <cell r="T333">
            <v>0</v>
          </cell>
          <cell r="U333">
            <v>0</v>
          </cell>
          <cell r="V333" t="str">
            <v>NM</v>
          </cell>
          <cell r="X333">
            <v>103</v>
          </cell>
          <cell r="Y333">
            <v>4.6640354865177676E-5</v>
          </cell>
          <cell r="Z333">
            <v>0</v>
          </cell>
          <cell r="AA333">
            <v>0</v>
          </cell>
          <cell r="AB333" t="str">
            <v>NM</v>
          </cell>
        </row>
        <row r="334">
          <cell r="B334" t="str">
            <v xml:space="preserve">   Daihatsu</v>
          </cell>
          <cell r="C334" t="str">
            <v>Alcyone</v>
          </cell>
          <cell r="D334">
            <v>2926</v>
          </cell>
          <cell r="E334">
            <v>1.5954807435398299E-2</v>
          </cell>
          <cell r="F334">
            <v>844</v>
          </cell>
          <cell r="G334">
            <v>4.9513082248034733E-3</v>
          </cell>
          <cell r="H334">
            <v>2.4668246445497632</v>
          </cell>
          <cell r="J334">
            <v>15527</v>
          </cell>
          <cell r="K334">
            <v>7.6306991277305418E-3</v>
          </cell>
          <cell r="L334">
            <v>10457</v>
          </cell>
          <cell r="M334">
            <v>5.3323692200371031E-3</v>
          </cell>
          <cell r="N334">
            <v>0.48484268910777462</v>
          </cell>
          <cell r="P334" t="str">
            <v xml:space="preserve">   Daihatsu</v>
          </cell>
          <cell r="Q334" t="str">
            <v xml:space="preserve"> アルシオーネ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 t="str">
            <v>NM</v>
          </cell>
          <cell r="X334">
            <v>15527</v>
          </cell>
          <cell r="Y334">
            <v>7.6306991277305418E-3</v>
          </cell>
          <cell r="Z334">
            <v>10457</v>
          </cell>
          <cell r="AA334">
            <v>5.3323692200371031E-3</v>
          </cell>
          <cell r="AB334">
            <v>0.48484268910777462</v>
          </cell>
        </row>
        <row r="335">
          <cell r="C335" t="str">
            <v>Applause</v>
          </cell>
          <cell r="D335">
            <v>1785</v>
          </cell>
          <cell r="E335">
            <v>1.0283383550042918E-2</v>
          </cell>
          <cell r="F335">
            <v>680</v>
          </cell>
          <cell r="G335">
            <v>4.2442702351825033E-3</v>
          </cell>
          <cell r="H335">
            <v>1.625</v>
          </cell>
          <cell r="J335">
            <v>17312</v>
          </cell>
          <cell r="K335">
            <v>7.8392021691840383E-3</v>
          </cell>
          <cell r="L335">
            <v>11513</v>
          </cell>
          <cell r="M335">
            <v>5.4274397550887251E-3</v>
          </cell>
          <cell r="N335">
            <v>0.50369147919742896</v>
          </cell>
          <cell r="Q335" t="str">
            <v xml:space="preserve"> アプローズ</v>
          </cell>
          <cell r="R335">
            <v>0</v>
          </cell>
          <cell r="S335">
            <v>0</v>
          </cell>
          <cell r="T335">
            <v>23</v>
          </cell>
          <cell r="U335">
            <v>1.3492901560483399E-4</v>
          </cell>
          <cell r="V335">
            <v>-1</v>
          </cell>
          <cell r="X335">
            <v>55</v>
          </cell>
          <cell r="Y335">
            <v>2.7029590521361487E-5</v>
          </cell>
          <cell r="Z335">
            <v>273</v>
          </cell>
          <cell r="AA335">
            <v>1.3921170479775548E-4</v>
          </cell>
          <cell r="AB335">
            <v>-0.79853479853479858</v>
          </cell>
        </row>
        <row r="336">
          <cell r="B336" t="str">
            <v xml:space="preserve">   Daihatsu</v>
          </cell>
          <cell r="C336" t="str">
            <v>Charade</v>
          </cell>
          <cell r="D336">
            <v>1785</v>
          </cell>
          <cell r="E336">
            <v>1.0283383550042919E-2</v>
          </cell>
          <cell r="F336">
            <v>680</v>
          </cell>
          <cell r="G336">
            <v>4.2442702351825033E-3</v>
          </cell>
          <cell r="H336">
            <v>1.625</v>
          </cell>
          <cell r="J336">
            <v>17312</v>
          </cell>
          <cell r="K336">
            <v>7.8392021691840383E-3</v>
          </cell>
          <cell r="L336">
            <v>11137</v>
          </cell>
          <cell r="M336">
            <v>5.2501864459674405E-3</v>
          </cell>
          <cell r="N336">
            <v>0.55445811259764755</v>
          </cell>
          <cell r="P336" t="str">
            <v xml:space="preserve">   Daihatsu</v>
          </cell>
          <cell r="Q336" t="str">
            <v xml:space="preserve"> シャレード</v>
          </cell>
          <cell r="R336">
            <v>1</v>
          </cell>
          <cell r="S336">
            <v>5.4527708254949756E-6</v>
          </cell>
          <cell r="T336">
            <v>127</v>
          </cell>
          <cell r="U336">
            <v>7.4504282529625724E-4</v>
          </cell>
          <cell r="V336">
            <v>-0.99212598425196852</v>
          </cell>
          <cell r="X336">
            <v>17312</v>
          </cell>
          <cell r="Y336">
            <v>7.8392021691840383E-3</v>
          </cell>
          <cell r="Z336">
            <v>11137</v>
          </cell>
          <cell r="AA336">
            <v>5.2501864459674405E-3</v>
          </cell>
          <cell r="AB336">
            <v>0.55445811259764755</v>
          </cell>
        </row>
        <row r="337">
          <cell r="B337" t="str">
            <v xml:space="preserve">   Suzuki Total</v>
          </cell>
          <cell r="C337" t="str">
            <v>Applause</v>
          </cell>
          <cell r="D337">
            <v>0</v>
          </cell>
          <cell r="E337">
            <v>0</v>
          </cell>
          <cell r="F337">
            <v>21</v>
          </cell>
          <cell r="G337">
            <v>1.3107305138063615E-4</v>
          </cell>
          <cell r="H337">
            <v>-1</v>
          </cell>
          <cell r="J337">
            <v>55</v>
          </cell>
          <cell r="K337">
            <v>2.4905043860046332E-5</v>
          </cell>
          <cell r="L337">
            <v>294</v>
          </cell>
          <cell r="M337">
            <v>1.3859700234483501E-4</v>
          </cell>
          <cell r="N337">
            <v>-0.81292517006802723</v>
          </cell>
          <cell r="P337" t="str">
            <v xml:space="preserve">   Suzuki Total</v>
          </cell>
          <cell r="Q337" t="str">
            <v xml:space="preserve"> アプローズ</v>
          </cell>
          <cell r="R337">
            <v>0</v>
          </cell>
          <cell r="S337">
            <v>0</v>
          </cell>
          <cell r="T337">
            <v>21</v>
          </cell>
          <cell r="U337">
            <v>1.3107305138063615E-4</v>
          </cell>
          <cell r="V337">
            <v>-1</v>
          </cell>
          <cell r="X337">
            <v>55</v>
          </cell>
          <cell r="Y337">
            <v>2.4905043860046332E-5</v>
          </cell>
          <cell r="Z337">
            <v>294</v>
          </cell>
          <cell r="AA337">
            <v>1.3859700234483501E-4</v>
          </cell>
          <cell r="AB337">
            <v>-0.81292517006802723</v>
          </cell>
        </row>
        <row r="338">
          <cell r="C338" t="str">
            <v>Charade</v>
          </cell>
          <cell r="D338">
            <v>1</v>
          </cell>
          <cell r="E338">
            <v>5.7609991876991148E-6</v>
          </cell>
          <cell r="F338">
            <v>130</v>
          </cell>
          <cell r="G338">
            <v>8.1140460378489041E-4</v>
          </cell>
          <cell r="H338">
            <v>-0.99230769230769234</v>
          </cell>
          <cell r="J338">
            <v>361</v>
          </cell>
          <cell r="K338">
            <v>1.6346765151775865E-4</v>
          </cell>
          <cell r="L338">
            <v>1466</v>
          </cell>
          <cell r="M338">
            <v>6.9109933822288474E-4</v>
          </cell>
          <cell r="N338">
            <v>-0.75375170532060021</v>
          </cell>
          <cell r="Q338" t="str">
            <v xml:space="preserve"> シャレード</v>
          </cell>
          <cell r="R338">
            <v>1</v>
          </cell>
          <cell r="S338">
            <v>5.7609991876991148E-6</v>
          </cell>
          <cell r="T338">
            <v>130</v>
          </cell>
          <cell r="U338">
            <v>8.1140460378489041E-4</v>
          </cell>
          <cell r="V338">
            <v>-0.99230769230769234</v>
          </cell>
          <cell r="X338">
            <v>361</v>
          </cell>
          <cell r="Y338">
            <v>1.6346765151775865E-4</v>
          </cell>
          <cell r="Z338">
            <v>1466</v>
          </cell>
          <cell r="AA338">
            <v>6.9109933822288474E-4</v>
          </cell>
          <cell r="AB338">
            <v>-0.75375170532060021</v>
          </cell>
        </row>
        <row r="339">
          <cell r="C339" t="str">
            <v>Pyzar</v>
          </cell>
          <cell r="D339">
            <v>116</v>
          </cell>
          <cell r="E339">
            <v>6.6827590577309734E-4</v>
          </cell>
          <cell r="F339">
            <v>262</v>
          </cell>
          <cell r="G339">
            <v>1.6352923553203177E-3</v>
          </cell>
          <cell r="H339">
            <v>-0.55725190839694649</v>
          </cell>
          <cell r="J339">
            <v>2427</v>
          </cell>
          <cell r="K339">
            <v>1.0989916626969536E-3</v>
          </cell>
          <cell r="L339">
            <v>4503</v>
          </cell>
          <cell r="M339">
            <v>2.1227969440775238E-3</v>
          </cell>
          <cell r="N339">
            <v>-0.46102598267821449</v>
          </cell>
          <cell r="Q339" t="str">
            <v xml:space="preserve"> パイザー</v>
          </cell>
          <cell r="R339">
            <v>116</v>
          </cell>
          <cell r="S339">
            <v>6.6827590577309734E-4</v>
          </cell>
          <cell r="T339">
            <v>262</v>
          </cell>
          <cell r="U339">
            <v>1.6352923553203177E-3</v>
          </cell>
          <cell r="V339">
            <v>-0.55725190839694649</v>
          </cell>
          <cell r="X339">
            <v>2427</v>
          </cell>
          <cell r="Y339">
            <v>1.0989916626969536E-3</v>
          </cell>
          <cell r="Z339">
            <v>4503</v>
          </cell>
          <cell r="AA339">
            <v>2.1227969440775238E-3</v>
          </cell>
          <cell r="AB339">
            <v>-0.46102598267821449</v>
          </cell>
        </row>
        <row r="340">
          <cell r="C340" t="str">
            <v>Sharman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 t="str">
            <v>NM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 t="str">
            <v>NM</v>
          </cell>
          <cell r="Q340" t="str">
            <v xml:space="preserve"> シャルマン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>NM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 t="str">
            <v>NM</v>
          </cell>
        </row>
        <row r="341">
          <cell r="C341" t="str">
            <v>Storia</v>
          </cell>
          <cell r="D341">
            <v>241</v>
          </cell>
          <cell r="E341">
            <v>1.3884008042354865E-3</v>
          </cell>
          <cell r="F341">
            <v>267</v>
          </cell>
          <cell r="G341">
            <v>1.6665002246966595E-3</v>
          </cell>
          <cell r="H341">
            <v>-9.7378277153558068E-2</v>
          </cell>
          <cell r="J341">
            <v>3922</v>
          </cell>
          <cell r="K341">
            <v>1.7759560367109403E-3</v>
          </cell>
          <cell r="L341">
            <v>5250</v>
          </cell>
          <cell r="M341">
            <v>2.4749464704434819E-3</v>
          </cell>
          <cell r="N341">
            <v>-0.25295238095238093</v>
          </cell>
          <cell r="Q341" t="str">
            <v xml:space="preserve"> ストーリア</v>
          </cell>
          <cell r="R341">
            <v>241</v>
          </cell>
          <cell r="S341">
            <v>1.3884008042354865E-3</v>
          </cell>
          <cell r="T341">
            <v>267</v>
          </cell>
          <cell r="U341">
            <v>1.6665002246966595E-3</v>
          </cell>
          <cell r="V341">
            <v>-9.7378277153558068E-2</v>
          </cell>
          <cell r="X341">
            <v>3922</v>
          </cell>
          <cell r="Y341">
            <v>1.7759560367109403E-3</v>
          </cell>
          <cell r="Z341">
            <v>5250</v>
          </cell>
          <cell r="AA341">
            <v>2.4749464704434819E-3</v>
          </cell>
          <cell r="AB341">
            <v>-0.25295238095238093</v>
          </cell>
        </row>
        <row r="342">
          <cell r="C342" t="str">
            <v>YRV</v>
          </cell>
          <cell r="D342">
            <v>55</v>
          </cell>
          <cell r="E342">
            <v>2.9990239540222366E-4</v>
          </cell>
          <cell r="F342">
            <v>116</v>
          </cell>
          <cell r="G342">
            <v>6.8051155696351043E-4</v>
          </cell>
          <cell r="H342">
            <v>-0.52586206896551724</v>
          </cell>
          <cell r="J342">
            <v>10547</v>
          </cell>
          <cell r="K342">
            <v>4.7758817743983398E-3</v>
          </cell>
          <cell r="L342">
            <v>0</v>
          </cell>
          <cell r="M342">
            <v>0</v>
          </cell>
          <cell r="N342" t="str">
            <v>NM</v>
          </cell>
          <cell r="Q342" t="str">
            <v xml:space="preserve"> YRV</v>
          </cell>
          <cell r="R342">
            <v>1427</v>
          </cell>
          <cell r="S342">
            <v>8.2209458408466357E-3</v>
          </cell>
          <cell r="T342">
            <v>0</v>
          </cell>
          <cell r="U342">
            <v>0</v>
          </cell>
          <cell r="V342" t="str">
            <v>NM</v>
          </cell>
          <cell r="X342">
            <v>10547</v>
          </cell>
          <cell r="Y342">
            <v>4.7758817743983398E-3</v>
          </cell>
          <cell r="Z342">
            <v>0</v>
          </cell>
          <cell r="AA342">
            <v>0</v>
          </cell>
          <cell r="AB342" t="str">
            <v>NM</v>
          </cell>
        </row>
        <row r="343">
          <cell r="B343" t="str">
            <v xml:space="preserve">   Isuzu Total</v>
          </cell>
          <cell r="D343">
            <v>55</v>
          </cell>
          <cell r="E343">
            <v>2.9990239540222366E-4</v>
          </cell>
          <cell r="F343">
            <v>116</v>
          </cell>
          <cell r="G343">
            <v>6.8051155696351054E-4</v>
          </cell>
          <cell r="H343">
            <v>-0.52586206896551724</v>
          </cell>
          <cell r="J343">
            <v>1145</v>
          </cell>
          <cell r="K343">
            <v>5.6270692994470723E-4</v>
          </cell>
          <cell r="L343">
            <v>1748</v>
          </cell>
          <cell r="M343">
            <v>8.9136285709332083E-4</v>
          </cell>
          <cell r="N343">
            <v>-0.34496567505720821</v>
          </cell>
          <cell r="P343" t="str">
            <v xml:space="preserve">   Isuzu Total</v>
          </cell>
          <cell r="Q343" t="str">
            <v>いすゞ合計</v>
          </cell>
          <cell r="R343">
            <v>55</v>
          </cell>
          <cell r="S343">
            <v>2.9990239540222366E-4</v>
          </cell>
          <cell r="T343">
            <v>116</v>
          </cell>
          <cell r="U343">
            <v>6.8051155696351054E-4</v>
          </cell>
          <cell r="V343">
            <v>-0.52586206896551724</v>
          </cell>
          <cell r="X343">
            <v>1145</v>
          </cell>
          <cell r="Y343">
            <v>5.6270692994470723E-4</v>
          </cell>
          <cell r="Z343">
            <v>1748</v>
          </cell>
          <cell r="AA343">
            <v>8.9136285709332083E-4</v>
          </cell>
          <cell r="AB343">
            <v>-0.34496567505720821</v>
          </cell>
        </row>
        <row r="344">
          <cell r="C344" t="str">
            <v>Aska</v>
          </cell>
          <cell r="D344">
            <v>51</v>
          </cell>
          <cell r="E344">
            <v>2.9381095857265483E-4</v>
          </cell>
          <cell r="F344">
            <v>99</v>
          </cell>
          <cell r="G344">
            <v>6.179158136515703E-4</v>
          </cell>
          <cell r="H344">
            <v>-0.48484848484848486</v>
          </cell>
          <cell r="J344">
            <v>1196</v>
          </cell>
          <cell r="K344">
            <v>5.4157149921118934E-4</v>
          </cell>
          <cell r="L344">
            <v>1886</v>
          </cell>
          <cell r="M344">
            <v>8.8909505585836319E-4</v>
          </cell>
          <cell r="N344">
            <v>-0.36585365853658536</v>
          </cell>
          <cell r="Q344" t="str">
            <v xml:space="preserve"> アスカ</v>
          </cell>
          <cell r="R344">
            <v>55</v>
          </cell>
          <cell r="S344">
            <v>2.9990239540222366E-4</v>
          </cell>
          <cell r="T344">
            <v>39</v>
          </cell>
          <cell r="U344">
            <v>2.2879267863428371E-4</v>
          </cell>
          <cell r="V344">
            <v>0.41025641025641035</v>
          </cell>
          <cell r="X344">
            <v>598</v>
          </cell>
          <cell r="Y344">
            <v>2.9388536603225759E-4</v>
          </cell>
          <cell r="Z344">
            <v>609</v>
          </cell>
          <cell r="AA344">
            <v>3.1054918762576223E-4</v>
          </cell>
          <cell r="AB344">
            <v>-1.8062397372742178E-2</v>
          </cell>
        </row>
        <row r="345">
          <cell r="B345" t="str">
            <v xml:space="preserve">   Isuzu Total</v>
          </cell>
          <cell r="C345" t="str">
            <v>Gemini</v>
          </cell>
          <cell r="D345">
            <v>51</v>
          </cell>
          <cell r="E345">
            <v>2.9381095857265483E-4</v>
          </cell>
          <cell r="F345">
            <v>99</v>
          </cell>
          <cell r="G345">
            <v>6.179158136515704E-4</v>
          </cell>
          <cell r="H345">
            <v>-0.48484848484848486</v>
          </cell>
          <cell r="J345">
            <v>1196</v>
          </cell>
          <cell r="K345">
            <v>5.4157149921118934E-4</v>
          </cell>
          <cell r="L345">
            <v>1847</v>
          </cell>
          <cell r="M345">
            <v>8.7070973922078311E-4</v>
          </cell>
          <cell r="N345">
            <v>-0.35246345425013537</v>
          </cell>
          <cell r="P345" t="str">
            <v xml:space="preserve">   Isuzu Total</v>
          </cell>
          <cell r="Q345" t="str">
            <v xml:space="preserve"> ジェミニ</v>
          </cell>
          <cell r="R345">
            <v>0</v>
          </cell>
          <cell r="S345">
            <v>0</v>
          </cell>
          <cell r="T345">
            <v>77</v>
          </cell>
          <cell r="U345">
            <v>4.5171887832922677E-4</v>
          </cell>
          <cell r="V345">
            <v>-1</v>
          </cell>
          <cell r="X345">
            <v>1196</v>
          </cell>
          <cell r="Y345">
            <v>5.4157149921118934E-4</v>
          </cell>
          <cell r="Z345">
            <v>1847</v>
          </cell>
          <cell r="AA345">
            <v>8.7070973922078311E-4</v>
          </cell>
          <cell r="AB345">
            <v>-0.35246345425013537</v>
          </cell>
        </row>
        <row r="346">
          <cell r="C346" t="str">
            <v>Aska</v>
          </cell>
          <cell r="D346">
            <v>51</v>
          </cell>
          <cell r="E346">
            <v>2.9381095857265483E-4</v>
          </cell>
          <cell r="F346">
            <v>33</v>
          </cell>
          <cell r="G346">
            <v>2.0597193788385678E-4</v>
          </cell>
          <cell r="H346">
            <v>0.54545454545454541</v>
          </cell>
          <cell r="J346">
            <v>649</v>
          </cell>
          <cell r="K346">
            <v>2.938795175485467E-4</v>
          </cell>
          <cell r="L346">
            <v>642</v>
          </cell>
          <cell r="M346">
            <v>3.0265059695708864E-4</v>
          </cell>
          <cell r="N346">
            <v>1.0903426791277315E-2</v>
          </cell>
          <cell r="Q346" t="str">
            <v xml:space="preserve"> アスカ</v>
          </cell>
          <cell r="R346">
            <v>51</v>
          </cell>
          <cell r="S346">
            <v>2.9381095857265483E-4</v>
          </cell>
          <cell r="T346">
            <v>33</v>
          </cell>
          <cell r="U346">
            <v>2.0597193788385678E-4</v>
          </cell>
          <cell r="V346">
            <v>0.54545454545454541</v>
          </cell>
          <cell r="X346">
            <v>649</v>
          </cell>
          <cell r="Y346">
            <v>2.938795175485467E-4</v>
          </cell>
          <cell r="Z346">
            <v>642</v>
          </cell>
          <cell r="AA346">
            <v>3.0265059695708864E-4</v>
          </cell>
          <cell r="AB346">
            <v>1.0903426791277315E-2</v>
          </cell>
        </row>
        <row r="347">
          <cell r="C347" t="str">
            <v>Gemini</v>
          </cell>
          <cell r="D347">
            <v>0</v>
          </cell>
          <cell r="E347">
            <v>0</v>
          </cell>
          <cell r="F347">
            <v>66</v>
          </cell>
          <cell r="G347">
            <v>4.1194387576771357E-4</v>
          </cell>
          <cell r="H347">
            <v>-1</v>
          </cell>
          <cell r="J347">
            <v>546</v>
          </cell>
          <cell r="K347">
            <v>2.4723916268336906E-4</v>
          </cell>
          <cell r="L347">
            <v>1244</v>
          </cell>
          <cell r="M347">
            <v>5.864444589012746E-4</v>
          </cell>
          <cell r="N347">
            <v>-0.56109324758842449</v>
          </cell>
          <cell r="Q347" t="str">
            <v xml:space="preserve"> ジェミニ</v>
          </cell>
          <cell r="R347">
            <v>0</v>
          </cell>
          <cell r="S347">
            <v>0</v>
          </cell>
          <cell r="T347">
            <v>66</v>
          </cell>
          <cell r="U347">
            <v>4.1194387576771357E-4</v>
          </cell>
          <cell r="V347">
            <v>-1</v>
          </cell>
          <cell r="X347">
            <v>546</v>
          </cell>
          <cell r="Y347">
            <v>2.4723916268336906E-4</v>
          </cell>
          <cell r="Z347">
            <v>1244</v>
          </cell>
          <cell r="AA347">
            <v>5.864444589012746E-4</v>
          </cell>
          <cell r="AB347">
            <v>-0.56109324758842449</v>
          </cell>
        </row>
        <row r="348">
          <cell r="C348" t="str">
            <v>PA Nero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 t="str">
            <v>NM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 t="str">
            <v>NM</v>
          </cell>
          <cell r="Q348" t="str">
            <v xml:space="preserve"> PAネロ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 t="str">
            <v>NM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 t="str">
            <v>NM</v>
          </cell>
        </row>
        <row r="349">
          <cell r="B349" t="str">
            <v xml:space="preserve">   Imports Total</v>
          </cell>
          <cell r="C349" t="str">
            <v>Piazza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 t="str">
            <v>NM</v>
          </cell>
          <cell r="J349">
            <v>1</v>
          </cell>
          <cell r="K349">
            <v>4.5281897927356968E-7</v>
          </cell>
          <cell r="L349">
            <v>0</v>
          </cell>
          <cell r="M349">
            <v>0</v>
          </cell>
          <cell r="N349" t="str">
            <v>NM</v>
          </cell>
          <cell r="P349" t="str">
            <v xml:space="preserve">   Imports Total</v>
          </cell>
          <cell r="Q349" t="str">
            <v xml:space="preserve"> ピアッツア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 t="str">
            <v>NM</v>
          </cell>
          <cell r="X349">
            <v>1</v>
          </cell>
          <cell r="Y349">
            <v>4.5281897927356968E-7</v>
          </cell>
          <cell r="Z349">
            <v>0</v>
          </cell>
          <cell r="AA349">
            <v>0</v>
          </cell>
          <cell r="AB349" t="str">
            <v>NM</v>
          </cell>
        </row>
        <row r="350">
          <cell r="C350" t="str">
            <v>Storia</v>
          </cell>
          <cell r="D350">
            <v>251</v>
          </cell>
          <cell r="E350">
            <v>1.2435592548553311E-3</v>
          </cell>
          <cell r="F350">
            <v>453</v>
          </cell>
          <cell r="G350">
            <v>2.2929278613512583E-3</v>
          </cell>
          <cell r="H350">
            <v>-0.44591611479028692</v>
          </cell>
          <cell r="J350">
            <v>1823</v>
          </cell>
          <cell r="K350">
            <v>1.5308290325126925E-3</v>
          </cell>
          <cell r="L350">
            <v>2017</v>
          </cell>
          <cell r="M350">
            <v>1.7614166785287935E-3</v>
          </cell>
          <cell r="N350">
            <v>-9.61824491819534E-2</v>
          </cell>
          <cell r="Q350" t="str">
            <v xml:space="preserve"> ストーリア</v>
          </cell>
          <cell r="R350">
            <v>251</v>
          </cell>
          <cell r="S350">
            <v>1.2435592548553311E-3</v>
          </cell>
          <cell r="T350">
            <v>453</v>
          </cell>
          <cell r="U350">
            <v>2.2929278613512583E-3</v>
          </cell>
          <cell r="V350">
            <v>-0.44591611479028692</v>
          </cell>
          <cell r="X350">
            <v>1823</v>
          </cell>
          <cell r="Y350">
            <v>1.5308290325126925E-3</v>
          </cell>
          <cell r="Z350">
            <v>2017</v>
          </cell>
          <cell r="AA350">
            <v>1.7614166785287935E-3</v>
          </cell>
          <cell r="AB350">
            <v>-9.61824491819534E-2</v>
          </cell>
        </row>
        <row r="352">
          <cell r="B352" t="str">
            <v>Compact  Trucks</v>
          </cell>
          <cell r="D352">
            <v>84930</v>
          </cell>
          <cell r="E352">
            <v>1</v>
          </cell>
          <cell r="F352">
            <v>80010</v>
          </cell>
          <cell r="G352">
            <v>1</v>
          </cell>
          <cell r="H352">
            <v>6.1492313460817405E-2</v>
          </cell>
          <cell r="J352">
            <v>937670</v>
          </cell>
          <cell r="K352">
            <v>1</v>
          </cell>
          <cell r="L352">
            <v>888579</v>
          </cell>
          <cell r="M352">
            <v>1</v>
          </cell>
          <cell r="N352">
            <v>5.5246635358251694E-2</v>
          </cell>
          <cell r="P352" t="str">
            <v>小型トラック合計</v>
          </cell>
          <cell r="R352">
            <v>84930</v>
          </cell>
          <cell r="S352">
            <v>1</v>
          </cell>
          <cell r="T352">
            <v>80010</v>
          </cell>
          <cell r="U352">
            <v>1</v>
          </cell>
          <cell r="V352">
            <v>6.1492313460817405E-2</v>
          </cell>
          <cell r="X352">
            <v>937670</v>
          </cell>
          <cell r="Y352">
            <v>1</v>
          </cell>
          <cell r="Z352">
            <v>888579</v>
          </cell>
          <cell r="AA352">
            <v>1</v>
          </cell>
          <cell r="AB352">
            <v>5.5246635358251694E-2</v>
          </cell>
        </row>
        <row r="353">
          <cell r="D353">
            <v>77642</v>
          </cell>
          <cell r="E353">
            <v>2.3781212841854935E-4</v>
          </cell>
          <cell r="F353">
            <v>62676</v>
          </cell>
          <cell r="G353">
            <v>4.9098013808183678E-4</v>
          </cell>
          <cell r="H353">
            <v>-0.50515463917525771</v>
          </cell>
          <cell r="J353">
            <v>1015313</v>
          </cell>
          <cell r="K353">
            <v>1</v>
          </cell>
          <cell r="L353">
            <v>951266</v>
          </cell>
          <cell r="M353">
            <v>1.0000115636711502</v>
          </cell>
          <cell r="N353">
            <v>-0.60741687979539649</v>
          </cell>
        </row>
        <row r="354">
          <cell r="B354" t="str">
            <v>Compact  Trucks</v>
          </cell>
          <cell r="D354">
            <v>77642</v>
          </cell>
          <cell r="E354">
            <v>1</v>
          </cell>
          <cell r="F354">
            <v>62676</v>
          </cell>
          <cell r="G354">
            <v>1</v>
          </cell>
          <cell r="H354">
            <v>0.23878358542344746</v>
          </cell>
          <cell r="J354">
            <v>1015313</v>
          </cell>
          <cell r="K354">
            <v>1</v>
          </cell>
          <cell r="L354">
            <v>951255</v>
          </cell>
          <cell r="M354">
            <v>1</v>
          </cell>
          <cell r="N354">
            <v>6.734051332187474E-2</v>
          </cell>
          <cell r="P354" t="str">
            <v>小型トラック合計</v>
          </cell>
          <cell r="Q354" t="str">
            <v>いすゞ合計</v>
          </cell>
          <cell r="R354">
            <v>77642</v>
          </cell>
          <cell r="S354">
            <v>1</v>
          </cell>
          <cell r="T354">
            <v>62676</v>
          </cell>
          <cell r="U354">
            <v>1</v>
          </cell>
          <cell r="V354">
            <v>0.23878358542344746</v>
          </cell>
          <cell r="X354">
            <v>1015313</v>
          </cell>
          <cell r="Y354">
            <v>1</v>
          </cell>
          <cell r="Z354">
            <v>951255</v>
          </cell>
          <cell r="AA354">
            <v>1</v>
          </cell>
          <cell r="AB354">
            <v>6.734051332187474E-2</v>
          </cell>
        </row>
        <row r="355">
          <cell r="B355" t="str">
            <v xml:space="preserve">   Toyota Total</v>
          </cell>
          <cell r="C355" t="str">
            <v>Aska</v>
          </cell>
          <cell r="D355">
            <v>46992</v>
          </cell>
          <cell r="E355">
            <v>0.55330271988696578</v>
          </cell>
          <cell r="F355">
            <v>40947</v>
          </cell>
          <cell r="G355">
            <v>0.51177352830896139</v>
          </cell>
          <cell r="H355">
            <v>0.1476298629936259</v>
          </cell>
          <cell r="J355">
            <v>502592</v>
          </cell>
          <cell r="K355">
            <v>0.536000938496486</v>
          </cell>
          <cell r="L355">
            <v>451926</v>
          </cell>
          <cell r="M355">
            <v>0.50859405860368068</v>
          </cell>
          <cell r="N355">
            <v>0.11211127485473282</v>
          </cell>
          <cell r="P355" t="str">
            <v xml:space="preserve">   Toyota Total</v>
          </cell>
          <cell r="Q355" t="str">
            <v xml:space="preserve"> アスカ</v>
          </cell>
          <cell r="R355">
            <v>48</v>
          </cell>
          <cell r="S355">
            <v>2.3781212841854935E-4</v>
          </cell>
          <cell r="T355">
            <v>35</v>
          </cell>
          <cell r="U355">
            <v>1.7715778178210606E-4</v>
          </cell>
          <cell r="V355">
            <v>0.37142857142857144</v>
          </cell>
          <cell r="X355">
            <v>502592</v>
          </cell>
          <cell r="Y355">
            <v>0.536000938496486</v>
          </cell>
          <cell r="Z355">
            <v>451926</v>
          </cell>
          <cell r="AA355">
            <v>0.50859405860368068</v>
          </cell>
          <cell r="AB355">
            <v>0.11211127485473282</v>
          </cell>
        </row>
        <row r="356">
          <cell r="C356" t="str">
            <v>Dyna</v>
          </cell>
          <cell r="D356">
            <v>38312</v>
          </cell>
          <cell r="E356">
            <v>0.49344426985394496</v>
          </cell>
          <cell r="F356">
            <v>29750</v>
          </cell>
          <cell r="G356">
            <v>0.47466334801199817</v>
          </cell>
          <cell r="H356">
            <v>0.28779831932773114</v>
          </cell>
          <cell r="J356">
            <v>540904</v>
          </cell>
          <cell r="K356">
            <v>0.53274605958950583</v>
          </cell>
          <cell r="L356">
            <v>498394</v>
          </cell>
          <cell r="M356">
            <v>0.5239331199310383</v>
          </cell>
          <cell r="N356">
            <v>8.5293964213052353E-2</v>
          </cell>
          <cell r="Q356" t="str">
            <v xml:space="preserve"> ダイナ</v>
          </cell>
          <cell r="R356">
            <v>804</v>
          </cell>
          <cell r="S356">
            <v>9.4666195690568701E-3</v>
          </cell>
          <cell r="T356">
            <v>826</v>
          </cell>
          <cell r="U356">
            <v>1.0323709536307962E-2</v>
          </cell>
          <cell r="V356">
            <v>-2.6634382566585901E-2</v>
          </cell>
          <cell r="X356">
            <v>7939</v>
          </cell>
          <cell r="Y356">
            <v>8.4667313660456243E-3</v>
          </cell>
          <cell r="Z356">
            <v>13648</v>
          </cell>
          <cell r="AA356">
            <v>1.5359354655016606E-2</v>
          </cell>
          <cell r="AB356">
            <v>-0.41830304806565066</v>
          </cell>
        </row>
        <row r="357">
          <cell r="B357" t="str">
            <v xml:space="preserve">   Toyota Total</v>
          </cell>
          <cell r="C357" t="str">
            <v>New Dyna / Toyoace</v>
          </cell>
          <cell r="D357">
            <v>38312</v>
          </cell>
          <cell r="E357">
            <v>0.49344426985394502</v>
          </cell>
          <cell r="F357">
            <v>29750</v>
          </cell>
          <cell r="G357">
            <v>0.47466334801199822</v>
          </cell>
          <cell r="H357">
            <v>0.28779831932773114</v>
          </cell>
          <cell r="J357">
            <v>540904</v>
          </cell>
          <cell r="K357">
            <v>0.53274605958950594</v>
          </cell>
          <cell r="L357">
            <v>481676</v>
          </cell>
          <cell r="M357">
            <v>0.50635844226837179</v>
          </cell>
          <cell r="N357">
            <v>0.12296232322141853</v>
          </cell>
          <cell r="P357" t="str">
            <v xml:space="preserve">   Toyota Total</v>
          </cell>
          <cell r="Q357" t="str">
            <v xml:space="preserve"> 新型ダイナ</v>
          </cell>
          <cell r="R357">
            <v>1379</v>
          </cell>
          <cell r="S357">
            <v>1.6236900977275405E-2</v>
          </cell>
          <cell r="T357">
            <v>1204</v>
          </cell>
          <cell r="U357">
            <v>1.504811898512686E-2</v>
          </cell>
          <cell r="V357">
            <v>0.14534883720930236</v>
          </cell>
          <cell r="X357">
            <v>540904</v>
          </cell>
          <cell r="Y357">
            <v>0.53274605958950594</v>
          </cell>
          <cell r="Z357">
            <v>481676</v>
          </cell>
          <cell r="AA357">
            <v>0.50635844226837179</v>
          </cell>
          <cell r="AB357">
            <v>0.12296232322141853</v>
          </cell>
        </row>
        <row r="358">
          <cell r="C358" t="str">
            <v>Dyna</v>
          </cell>
          <cell r="D358">
            <v>690</v>
          </cell>
          <cell r="E358">
            <v>8.886942634141316E-3</v>
          </cell>
          <cell r="F358">
            <v>683</v>
          </cell>
          <cell r="G358">
            <v>1.0897313166124195E-2</v>
          </cell>
          <cell r="H358">
            <v>1.024890190336758E-2</v>
          </cell>
          <cell r="J358">
            <v>8629</v>
          </cell>
          <cell r="K358">
            <v>8.4988570027173891E-3</v>
          </cell>
          <cell r="L358">
            <v>14331</v>
          </cell>
          <cell r="M358">
            <v>1.5065361023069525E-2</v>
          </cell>
          <cell r="N358">
            <v>-0.39787872444351402</v>
          </cell>
          <cell r="Q358" t="str">
            <v xml:space="preserve"> ダイナ</v>
          </cell>
          <cell r="R358">
            <v>690</v>
          </cell>
          <cell r="S358">
            <v>8.886942634141316E-3</v>
          </cell>
          <cell r="T358">
            <v>683</v>
          </cell>
          <cell r="U358">
            <v>1.0897313166124195E-2</v>
          </cell>
          <cell r="V358">
            <v>1.024890190336758E-2</v>
          </cell>
          <cell r="X358">
            <v>8629</v>
          </cell>
          <cell r="Y358">
            <v>8.4988570027173891E-3</v>
          </cell>
          <cell r="Z358">
            <v>14331</v>
          </cell>
          <cell r="AA358">
            <v>1.5065361023069525E-2</v>
          </cell>
          <cell r="AB358">
            <v>-0.39787872444351402</v>
          </cell>
        </row>
        <row r="359">
          <cell r="C359" t="str">
            <v>New Dyna / Toyoace</v>
          </cell>
          <cell r="D359">
            <v>996</v>
          </cell>
          <cell r="E359">
            <v>1.2828108497977898E-2</v>
          </cell>
          <cell r="F359">
            <v>832</v>
          </cell>
          <cell r="G359">
            <v>1.3274618673814539E-2</v>
          </cell>
          <cell r="H359">
            <v>0.19711538461538458</v>
          </cell>
          <cell r="J359">
            <v>14894</v>
          </cell>
          <cell r="K359">
            <v>1.46693679683014E-2</v>
          </cell>
          <cell r="L359">
            <v>6491</v>
          </cell>
          <cell r="M359">
            <v>6.8236172214600713E-3</v>
          </cell>
          <cell r="N359">
            <v>1.2945617008165153</v>
          </cell>
          <cell r="Q359" t="str">
            <v xml:space="preserve"> 新型ダイナ</v>
          </cell>
          <cell r="R359">
            <v>996</v>
          </cell>
          <cell r="S359">
            <v>1.2828108497977898E-2</v>
          </cell>
          <cell r="T359">
            <v>832</v>
          </cell>
          <cell r="U359">
            <v>1.3274618673814539E-2</v>
          </cell>
          <cell r="V359">
            <v>0.19711538461538458</v>
          </cell>
          <cell r="X359">
            <v>14894</v>
          </cell>
          <cell r="Y359">
            <v>1.46693679683014E-2</v>
          </cell>
          <cell r="Z359">
            <v>6491</v>
          </cell>
          <cell r="AA359">
            <v>6.8236172214600713E-3</v>
          </cell>
          <cell r="AB359">
            <v>1.2945617008165153</v>
          </cell>
        </row>
        <row r="360">
          <cell r="B360" t="str">
            <v xml:space="preserve">   Imports Total</v>
          </cell>
          <cell r="C360" t="str">
            <v>Hilux</v>
          </cell>
          <cell r="D360">
            <v>316</v>
          </cell>
          <cell r="E360">
            <v>4.069962133896602E-3</v>
          </cell>
          <cell r="F360">
            <v>389</v>
          </cell>
          <cell r="G360">
            <v>6.2065224328291535E-3</v>
          </cell>
          <cell r="H360">
            <v>-0.18766066838046269</v>
          </cell>
          <cell r="J360">
            <v>4812</v>
          </cell>
          <cell r="K360">
            <v>4.7394251821851977E-3</v>
          </cell>
          <cell r="L360">
            <v>5102</v>
          </cell>
          <cell r="M360">
            <v>5.363440928037172E-3</v>
          </cell>
          <cell r="N360">
            <v>-5.6840454723637746E-2</v>
          </cell>
          <cell r="P360" t="str">
            <v xml:space="preserve">   Imports Total</v>
          </cell>
          <cell r="Q360" t="str">
            <v xml:space="preserve"> ハイラックストラック</v>
          </cell>
          <cell r="R360">
            <v>316</v>
          </cell>
          <cell r="S360">
            <v>4.069962133896602E-3</v>
          </cell>
          <cell r="T360">
            <v>389</v>
          </cell>
          <cell r="U360">
            <v>6.2065224328291535E-3</v>
          </cell>
          <cell r="V360">
            <v>-0.18766066838046269</v>
          </cell>
          <cell r="X360">
            <v>4812</v>
          </cell>
          <cell r="Y360">
            <v>4.7394251821851977E-3</v>
          </cell>
          <cell r="Z360">
            <v>5102</v>
          </cell>
          <cell r="AA360">
            <v>5.363440928037172E-3</v>
          </cell>
          <cell r="AB360">
            <v>-5.6840454723637746E-2</v>
          </cell>
        </row>
        <row r="361">
          <cell r="C361" t="str">
            <v>Hilux 4WD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 t="str">
            <v>NM</v>
          </cell>
          <cell r="J361">
            <v>0</v>
          </cell>
          <cell r="K361">
            <v>0</v>
          </cell>
          <cell r="L361">
            <v>3</v>
          </cell>
          <cell r="M361">
            <v>3.1537284955138213E-6</v>
          </cell>
          <cell r="N361">
            <v>-1</v>
          </cell>
          <cell r="Q361" t="str">
            <v xml:space="preserve"> ハイラックス4WD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 t="str">
            <v>NM</v>
          </cell>
          <cell r="X361">
            <v>0</v>
          </cell>
          <cell r="Y361">
            <v>0</v>
          </cell>
          <cell r="Z361">
            <v>3</v>
          </cell>
          <cell r="AA361">
            <v>3.1537284955138213E-6</v>
          </cell>
          <cell r="AB361">
            <v>-1</v>
          </cell>
        </row>
        <row r="362">
          <cell r="C362" t="str">
            <v>Hilux Wagon</v>
          </cell>
          <cell r="D362">
            <v>942</v>
          </cell>
          <cell r="E362">
            <v>1.2132608639653795E-2</v>
          </cell>
          <cell r="F362">
            <v>1257</v>
          </cell>
          <cell r="G362">
            <v>2.0055523645414512E-2</v>
          </cell>
          <cell r="H362">
            <v>-0.25059665871121717</v>
          </cell>
          <cell r="J362">
            <v>13280</v>
          </cell>
          <cell r="K362">
            <v>1.3079710394725568E-2</v>
          </cell>
          <cell r="L362">
            <v>20875</v>
          </cell>
          <cell r="M362">
            <v>2.1944694114617008E-2</v>
          </cell>
          <cell r="N362">
            <v>-0.36383233532934134</v>
          </cell>
          <cell r="Q362" t="str">
            <v xml:space="preserve"> ハイラックスサーフ</v>
          </cell>
          <cell r="R362">
            <v>942</v>
          </cell>
          <cell r="S362">
            <v>1.2132608639653795E-2</v>
          </cell>
          <cell r="T362">
            <v>1257</v>
          </cell>
          <cell r="U362">
            <v>2.0055523645414512E-2</v>
          </cell>
          <cell r="V362">
            <v>-0.25059665871121717</v>
          </cell>
          <cell r="X362">
            <v>13280</v>
          </cell>
          <cell r="Y362">
            <v>1.3079710394725568E-2</v>
          </cell>
          <cell r="Z362">
            <v>20875</v>
          </cell>
          <cell r="AA362">
            <v>2.1944694114617008E-2</v>
          </cell>
          <cell r="AB362">
            <v>-0.36383233532934134</v>
          </cell>
        </row>
        <row r="363">
          <cell r="B363" t="str">
            <v>Compact  Trucks</v>
          </cell>
          <cell r="C363" t="str">
            <v>Blizzard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 t="str">
            <v>NM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 t="str">
            <v>NM</v>
          </cell>
          <cell r="P363" t="str">
            <v>小型トラック合計</v>
          </cell>
          <cell r="Q363" t="str">
            <v xml:space="preserve"> ブリザード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 t="str">
            <v>NM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NM</v>
          </cell>
        </row>
        <row r="364">
          <cell r="C364" t="str">
            <v>Blizzard Wagon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 t="str">
            <v>NM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 t="str">
            <v>NM</v>
          </cell>
          <cell r="Q364" t="str">
            <v xml:space="preserve"> ブリザードワゴン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 t="str">
            <v>NM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 t="str">
            <v>NM</v>
          </cell>
        </row>
        <row r="365">
          <cell r="C365" t="str">
            <v>Toyo-ace</v>
          </cell>
          <cell r="D365">
            <v>315</v>
          </cell>
          <cell r="E365">
            <v>4.0570825068906007E-3</v>
          </cell>
          <cell r="F365">
            <v>347</v>
          </cell>
          <cell r="G365">
            <v>5.5364094709298619E-3</v>
          </cell>
          <cell r="H365">
            <v>-9.2219020172910615E-2</v>
          </cell>
          <cell r="J365">
            <v>4932</v>
          </cell>
          <cell r="K365">
            <v>4.8576153363544053E-3</v>
          </cell>
          <cell r="L365">
            <v>5455</v>
          </cell>
          <cell r="M365">
            <v>5.7345296476759653E-3</v>
          </cell>
          <cell r="N365">
            <v>-9.5875343721356532E-2</v>
          </cell>
          <cell r="Q365" t="str">
            <v xml:space="preserve"> トヨエース</v>
          </cell>
          <cell r="R365">
            <v>315</v>
          </cell>
          <cell r="S365">
            <v>4.0570825068906007E-3</v>
          </cell>
          <cell r="T365">
            <v>347</v>
          </cell>
          <cell r="U365">
            <v>5.5364094709298619E-3</v>
          </cell>
          <cell r="V365">
            <v>-9.2219020172910615E-2</v>
          </cell>
          <cell r="X365">
            <v>4932</v>
          </cell>
          <cell r="Y365">
            <v>4.8576153363544053E-3</v>
          </cell>
          <cell r="Z365">
            <v>5455</v>
          </cell>
          <cell r="AA365">
            <v>5.7345296476759653E-3</v>
          </cell>
          <cell r="AB365">
            <v>-9.5875343721356532E-2</v>
          </cell>
        </row>
        <row r="366">
          <cell r="B366" t="str">
            <v xml:space="preserve">   Toyota Total</v>
          </cell>
          <cell r="C366" t="str">
            <v>Grand Hiace</v>
          </cell>
          <cell r="D366">
            <v>930</v>
          </cell>
          <cell r="E366">
            <v>1.1978053115581772E-2</v>
          </cell>
          <cell r="F366">
            <v>1164</v>
          </cell>
          <cell r="G366">
            <v>1.8571702086923225E-2</v>
          </cell>
          <cell r="H366">
            <v>-0.2010309278350515</v>
          </cell>
          <cell r="J366">
            <v>15657</v>
          </cell>
          <cell r="K366">
            <v>1.5420860365227275E-2</v>
          </cell>
          <cell r="L366">
            <v>8938</v>
          </cell>
          <cell r="M366">
            <v>9.3960084309675108E-3</v>
          </cell>
          <cell r="N366">
            <v>0.75173416871783405</v>
          </cell>
          <cell r="P366" t="str">
            <v xml:space="preserve">   Toyota Total</v>
          </cell>
          <cell r="Q366" t="str">
            <v xml:space="preserve"> グランドハイエース</v>
          </cell>
          <cell r="R366">
            <v>930</v>
          </cell>
          <cell r="S366">
            <v>1.1978053115581772E-2</v>
          </cell>
          <cell r="T366">
            <v>1164</v>
          </cell>
          <cell r="U366">
            <v>1.8571702086923225E-2</v>
          </cell>
          <cell r="V366">
            <v>-0.2010309278350515</v>
          </cell>
          <cell r="X366">
            <v>15657</v>
          </cell>
          <cell r="Y366">
            <v>1.5420860365227275E-2</v>
          </cell>
          <cell r="Z366">
            <v>8938</v>
          </cell>
          <cell r="AA366">
            <v>9.3960084309675108E-3</v>
          </cell>
          <cell r="AB366">
            <v>0.75173416871783405</v>
          </cell>
        </row>
        <row r="367">
          <cell r="C367" t="str">
            <v>Trg Hiace</v>
          </cell>
          <cell r="D367">
            <v>334</v>
          </cell>
          <cell r="E367">
            <v>4.3017954200046367E-3</v>
          </cell>
          <cell r="F367">
            <v>452</v>
          </cell>
          <cell r="G367">
            <v>7.2116918756780909E-3</v>
          </cell>
          <cell r="H367">
            <v>-0.26106194690265483</v>
          </cell>
          <cell r="J367">
            <v>5601</v>
          </cell>
          <cell r="K367">
            <v>5.5165254458477333E-3</v>
          </cell>
          <cell r="L367">
            <v>2939</v>
          </cell>
          <cell r="M367">
            <v>3.0896026827717067E-3</v>
          </cell>
          <cell r="N367">
            <v>0.90575025518883967</v>
          </cell>
          <cell r="Q367" t="str">
            <v xml:space="preserve"> ツーリングハイエース</v>
          </cell>
          <cell r="R367">
            <v>334</v>
          </cell>
          <cell r="S367">
            <v>4.3017954200046367E-3</v>
          </cell>
          <cell r="T367">
            <v>452</v>
          </cell>
          <cell r="U367">
            <v>7.2116918756780909E-3</v>
          </cell>
          <cell r="V367">
            <v>-0.26106194690265483</v>
          </cell>
          <cell r="X367">
            <v>5601</v>
          </cell>
          <cell r="Y367">
            <v>5.5165254458477333E-3</v>
          </cell>
          <cell r="Z367">
            <v>2939</v>
          </cell>
          <cell r="AA367">
            <v>3.0896026827717067E-3</v>
          </cell>
          <cell r="AB367">
            <v>0.90575025518883967</v>
          </cell>
        </row>
        <row r="368">
          <cell r="C368" t="str">
            <v>Hi-ace</v>
          </cell>
          <cell r="D368">
            <v>2851</v>
          </cell>
          <cell r="E368">
            <v>3.6719816594111436E-2</v>
          </cell>
          <cell r="F368">
            <v>2479</v>
          </cell>
          <cell r="G368">
            <v>3.9552619822579613E-2</v>
          </cell>
          <cell r="H368">
            <v>0.15006050826946349</v>
          </cell>
          <cell r="J368">
            <v>40161</v>
          </cell>
          <cell r="K368">
            <v>3.9555289846579328E-2</v>
          </cell>
          <cell r="L368">
            <v>45874</v>
          </cell>
          <cell r="M368">
            <v>4.8224713667733676E-2</v>
          </cell>
          <cell r="N368">
            <v>-0.12453677464358892</v>
          </cell>
          <cell r="Q368" t="str">
            <v xml:space="preserve"> ハイエース</v>
          </cell>
          <cell r="R368">
            <v>2851</v>
          </cell>
          <cell r="S368">
            <v>3.6719816594111436E-2</v>
          </cell>
          <cell r="T368">
            <v>2479</v>
          </cell>
          <cell r="U368">
            <v>3.9552619822579613E-2</v>
          </cell>
          <cell r="V368">
            <v>0.15006050826946349</v>
          </cell>
          <cell r="X368">
            <v>40161</v>
          </cell>
          <cell r="Y368">
            <v>3.9555289846579328E-2</v>
          </cell>
          <cell r="Z368">
            <v>45874</v>
          </cell>
          <cell r="AA368">
            <v>4.8224713667733676E-2</v>
          </cell>
          <cell r="AB368">
            <v>-0.12453677464358892</v>
          </cell>
        </row>
        <row r="369">
          <cell r="C369" t="str">
            <v>Hi Ace Wagon</v>
          </cell>
          <cell r="D369">
            <v>861</v>
          </cell>
          <cell r="E369">
            <v>1.1089358852167641E-2</v>
          </cell>
          <cell r="F369">
            <v>866</v>
          </cell>
          <cell r="G369">
            <v>1.3817091071542536E-2</v>
          </cell>
          <cell r="H369">
            <v>-5.7736720554272258E-3</v>
          </cell>
          <cell r="J369">
            <v>12544</v>
          </cell>
          <cell r="K369">
            <v>1.2354810782487765E-2</v>
          </cell>
          <cell r="L369">
            <v>15359</v>
          </cell>
          <cell r="M369">
            <v>1.6146038654198926E-2</v>
          </cell>
          <cell r="N369">
            <v>-0.18328016146884563</v>
          </cell>
          <cell r="Q369" t="str">
            <v xml:space="preserve"> ハイエースワゴン</v>
          </cell>
          <cell r="R369">
            <v>861</v>
          </cell>
          <cell r="S369">
            <v>1.1089358852167641E-2</v>
          </cell>
          <cell r="T369">
            <v>866</v>
          </cell>
          <cell r="U369">
            <v>1.3817091071542536E-2</v>
          </cell>
          <cell r="V369">
            <v>-5.7736720554272258E-3</v>
          </cell>
          <cell r="X369">
            <v>12544</v>
          </cell>
          <cell r="Y369">
            <v>1.2354810782487765E-2</v>
          </cell>
          <cell r="Z369">
            <v>15359</v>
          </cell>
          <cell r="AA369">
            <v>1.6146038654198926E-2</v>
          </cell>
          <cell r="AB369">
            <v>-0.18328016146884563</v>
          </cell>
        </row>
        <row r="370">
          <cell r="C370" t="str">
            <v>H. Regius V</v>
          </cell>
          <cell r="D370">
            <v>47</v>
          </cell>
          <cell r="E370">
            <v>6.0534246928208957E-4</v>
          </cell>
          <cell r="F370">
            <v>47</v>
          </cell>
          <cell r="G370">
            <v>7.4988831450635009E-4</v>
          </cell>
          <cell r="H370">
            <v>0</v>
          </cell>
          <cell r="J370">
            <v>696</v>
          </cell>
          <cell r="K370">
            <v>6.855028941814002E-4</v>
          </cell>
          <cell r="L370">
            <v>1044</v>
          </cell>
          <cell r="M370">
            <v>1.0974975164388097E-3</v>
          </cell>
          <cell r="N370">
            <v>-0.33333333333333337</v>
          </cell>
          <cell r="Q370" t="str">
            <v xml:space="preserve"> レジアスV</v>
          </cell>
          <cell r="R370">
            <v>47</v>
          </cell>
          <cell r="S370">
            <v>6.0534246928208957E-4</v>
          </cell>
          <cell r="T370">
            <v>47</v>
          </cell>
          <cell r="U370">
            <v>7.4988831450635009E-4</v>
          </cell>
          <cell r="V370">
            <v>0</v>
          </cell>
          <cell r="X370">
            <v>696</v>
          </cell>
          <cell r="Y370">
            <v>6.855028941814002E-4</v>
          </cell>
          <cell r="Z370">
            <v>1044</v>
          </cell>
          <cell r="AA370">
            <v>1.0974975164388097E-3</v>
          </cell>
          <cell r="AB370">
            <v>-0.33333333333333337</v>
          </cell>
        </row>
        <row r="371">
          <cell r="C371" t="str">
            <v>H. Regius</v>
          </cell>
          <cell r="D371">
            <v>475</v>
          </cell>
          <cell r="E371">
            <v>6.1178228278509052E-3</v>
          </cell>
          <cell r="F371">
            <v>717</v>
          </cell>
          <cell r="G371">
            <v>1.1439785563852192E-2</v>
          </cell>
          <cell r="H371">
            <v>-0.33751743375174337</v>
          </cell>
          <cell r="J371">
            <v>9031</v>
          </cell>
          <cell r="K371">
            <v>8.8947940191842316E-3</v>
          </cell>
          <cell r="L371">
            <v>19141</v>
          </cell>
          <cell r="M371">
            <v>2.0121839044210017E-2</v>
          </cell>
          <cell r="N371">
            <v>-0.52818557024188917</v>
          </cell>
          <cell r="Q371" t="str">
            <v xml:space="preserve"> レジアス</v>
          </cell>
          <cell r="R371">
            <v>475</v>
          </cell>
          <cell r="S371">
            <v>6.1178228278509052E-3</v>
          </cell>
          <cell r="T371">
            <v>717</v>
          </cell>
          <cell r="U371">
            <v>1.1439785563852192E-2</v>
          </cell>
          <cell r="V371">
            <v>-0.33751743375174337</v>
          </cell>
          <cell r="X371">
            <v>9031</v>
          </cell>
          <cell r="Y371">
            <v>8.8947940191842316E-3</v>
          </cell>
          <cell r="Z371">
            <v>19141</v>
          </cell>
          <cell r="AA371">
            <v>2.0121839044210017E-2</v>
          </cell>
          <cell r="AB371">
            <v>-0.52818557024188917</v>
          </cell>
        </row>
        <row r="372">
          <cell r="C372" t="str">
            <v>Regius Ace</v>
          </cell>
          <cell r="D372">
            <v>789</v>
          </cell>
          <cell r="E372">
            <v>1.0162025707735504E-2</v>
          </cell>
          <cell r="F372">
            <v>731</v>
          </cell>
          <cell r="G372">
            <v>1.1663156551151957E-2</v>
          </cell>
          <cell r="H372">
            <v>7.9343365253077947E-2</v>
          </cell>
          <cell r="J372">
            <v>10971</v>
          </cell>
          <cell r="K372">
            <v>1.0805534844919744E-2</v>
          </cell>
          <cell r="L372">
            <v>4913</v>
          </cell>
          <cell r="M372">
            <v>5.1647560328198011E-3</v>
          </cell>
          <cell r="N372">
            <v>1.2330551597801751</v>
          </cell>
          <cell r="Q372" t="str">
            <v xml:space="preserve"> レジアスエース</v>
          </cell>
          <cell r="R372">
            <v>789</v>
          </cell>
          <cell r="S372">
            <v>1.0162025707735504E-2</v>
          </cell>
          <cell r="T372">
            <v>731</v>
          </cell>
          <cell r="U372">
            <v>1.1663156551151957E-2</v>
          </cell>
          <cell r="V372">
            <v>7.9343365253077947E-2</v>
          </cell>
          <cell r="X372">
            <v>10971</v>
          </cell>
          <cell r="Y372">
            <v>1.0805534844919744E-2</v>
          </cell>
          <cell r="Z372">
            <v>4913</v>
          </cell>
          <cell r="AA372">
            <v>5.1647560328198011E-3</v>
          </cell>
          <cell r="AB372">
            <v>1.2330551597801751</v>
          </cell>
        </row>
        <row r="373">
          <cell r="C373" t="str">
            <v>Lite Ace</v>
          </cell>
          <cell r="D373">
            <v>412</v>
          </cell>
          <cell r="E373">
            <v>5.3064063264727851E-3</v>
          </cell>
          <cell r="F373">
            <v>423</v>
          </cell>
          <cell r="G373">
            <v>6.7489948305571512E-3</v>
          </cell>
          <cell r="H373">
            <v>-2.6004728132387744E-2</v>
          </cell>
          <cell r="J373">
            <v>5866</v>
          </cell>
          <cell r="K373">
            <v>5.7775287029713986E-3</v>
          </cell>
          <cell r="L373">
            <v>5892</v>
          </cell>
          <cell r="M373">
            <v>6.1939227651891448E-3</v>
          </cell>
          <cell r="N373">
            <v>-4.4127630685675268E-3</v>
          </cell>
          <cell r="Q373" t="str">
            <v xml:space="preserve"> ライトエース</v>
          </cell>
          <cell r="R373">
            <v>412</v>
          </cell>
          <cell r="S373">
            <v>5.3064063264727851E-3</v>
          </cell>
          <cell r="T373">
            <v>423</v>
          </cell>
          <cell r="U373">
            <v>6.7489948305571512E-3</v>
          </cell>
          <cell r="V373">
            <v>-2.6004728132387744E-2</v>
          </cell>
          <cell r="X373">
            <v>5866</v>
          </cell>
          <cell r="Y373">
            <v>5.7775287029713986E-3</v>
          </cell>
          <cell r="Z373">
            <v>5892</v>
          </cell>
          <cell r="AA373">
            <v>6.1939227651891448E-3</v>
          </cell>
          <cell r="AB373">
            <v>-4.4127630685675268E-3</v>
          </cell>
        </row>
        <row r="374">
          <cell r="C374" t="str">
            <v>Lite Ace Wagon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 t="str">
            <v>NM</v>
          </cell>
          <cell r="J374">
            <v>0</v>
          </cell>
          <cell r="K374">
            <v>0</v>
          </cell>
          <cell r="L374">
            <v>3</v>
          </cell>
          <cell r="M374">
            <v>3.1537284955138213E-6</v>
          </cell>
          <cell r="N374">
            <v>-1</v>
          </cell>
          <cell r="Q374" t="str">
            <v xml:space="preserve"> ライトエースワゴン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 t="str">
            <v>NM</v>
          </cell>
          <cell r="X374">
            <v>0</v>
          </cell>
          <cell r="Y374">
            <v>0</v>
          </cell>
          <cell r="Z374">
            <v>3</v>
          </cell>
          <cell r="AA374">
            <v>3.1537284955138213E-6</v>
          </cell>
          <cell r="AB374">
            <v>-1</v>
          </cell>
        </row>
        <row r="375">
          <cell r="C375" t="str">
            <v>Liteace. Van</v>
          </cell>
          <cell r="D375">
            <v>599</v>
          </cell>
          <cell r="E375">
            <v>7.714896576595142E-3</v>
          </cell>
          <cell r="F375">
            <v>594</v>
          </cell>
          <cell r="G375">
            <v>9.4773118897185527E-3</v>
          </cell>
          <cell r="H375">
            <v>8.4175084175084347E-3</v>
          </cell>
          <cell r="J375">
            <v>9666</v>
          </cell>
          <cell r="K375">
            <v>9.5202169183296187E-3</v>
          </cell>
          <cell r="L375">
            <v>9725</v>
          </cell>
          <cell r="M375">
            <v>1.022333653962397E-2</v>
          </cell>
          <cell r="N375">
            <v>-6.0668380462725047E-3</v>
          </cell>
          <cell r="Q375" t="str">
            <v xml:space="preserve"> ライトエース</v>
          </cell>
          <cell r="R375">
            <v>599</v>
          </cell>
          <cell r="S375">
            <v>7.714896576595142E-3</v>
          </cell>
          <cell r="T375">
            <v>594</v>
          </cell>
          <cell r="U375">
            <v>9.4773118897185527E-3</v>
          </cell>
          <cell r="V375">
            <v>8.4175084175084347E-3</v>
          </cell>
          <cell r="X375">
            <v>9666</v>
          </cell>
          <cell r="Y375">
            <v>9.5202169183296187E-3</v>
          </cell>
          <cell r="Z375">
            <v>9725</v>
          </cell>
          <cell r="AA375">
            <v>1.022333653962397E-2</v>
          </cell>
          <cell r="AB375">
            <v>-6.0668380462725047E-3</v>
          </cell>
        </row>
        <row r="376">
          <cell r="C376" t="str">
            <v>Liteace Noah</v>
          </cell>
          <cell r="D376">
            <v>2141</v>
          </cell>
          <cell r="E376">
            <v>2.7575281419850082E-2</v>
          </cell>
          <cell r="F376">
            <v>2312</v>
          </cell>
          <cell r="G376">
            <v>3.6888123045503859E-2</v>
          </cell>
          <cell r="H376">
            <v>-7.3961937716263026E-2</v>
          </cell>
          <cell r="J376">
            <v>28287</v>
          </cell>
          <cell r="K376">
            <v>2.7860374091536303E-2</v>
          </cell>
          <cell r="L376">
            <v>37724</v>
          </cell>
          <cell r="M376">
            <v>3.9657084588254461E-2</v>
          </cell>
          <cell r="N376">
            <v>-0.2501590499416817</v>
          </cell>
          <cell r="Q376" t="str">
            <v xml:space="preserve"> ライトエースノア</v>
          </cell>
          <cell r="R376">
            <v>2141</v>
          </cell>
          <cell r="S376">
            <v>2.7575281419850082E-2</v>
          </cell>
          <cell r="T376">
            <v>2312</v>
          </cell>
          <cell r="U376">
            <v>3.6888123045503859E-2</v>
          </cell>
          <cell r="V376">
            <v>-7.3961937716263026E-2</v>
          </cell>
          <cell r="X376">
            <v>28287</v>
          </cell>
          <cell r="Y376">
            <v>2.7860374091536303E-2</v>
          </cell>
          <cell r="Z376">
            <v>37724</v>
          </cell>
          <cell r="AA376">
            <v>3.9657084588254461E-2</v>
          </cell>
          <cell r="AB376">
            <v>-0.2501590499416817</v>
          </cell>
        </row>
        <row r="377">
          <cell r="C377" t="str">
            <v>Townace Van</v>
          </cell>
          <cell r="D377">
            <v>1099</v>
          </cell>
          <cell r="E377">
            <v>1.4154710079596095E-2</v>
          </cell>
          <cell r="F377">
            <v>935</v>
          </cell>
          <cell r="G377">
            <v>1.4917990937519944E-2</v>
          </cell>
          <cell r="H377">
            <v>0.17540106951871648</v>
          </cell>
          <cell r="J377">
            <v>15203</v>
          </cell>
          <cell r="K377">
            <v>1.4973707615287109E-2</v>
          </cell>
          <cell r="L377">
            <v>15833</v>
          </cell>
          <cell r="M377">
            <v>1.6644327756490111E-2</v>
          </cell>
          <cell r="N377">
            <v>-3.979031137497635E-2</v>
          </cell>
          <cell r="Q377" t="str">
            <v xml:space="preserve"> タウンエース</v>
          </cell>
          <cell r="R377">
            <v>1099</v>
          </cell>
          <cell r="S377">
            <v>1.4154710079596095E-2</v>
          </cell>
          <cell r="T377">
            <v>935</v>
          </cell>
          <cell r="U377">
            <v>1.4917990937519944E-2</v>
          </cell>
          <cell r="V377">
            <v>0.17540106951871648</v>
          </cell>
          <cell r="X377">
            <v>15203</v>
          </cell>
          <cell r="Y377">
            <v>1.4973707615287109E-2</v>
          </cell>
          <cell r="Z377">
            <v>15833</v>
          </cell>
          <cell r="AA377">
            <v>1.6644327756490111E-2</v>
          </cell>
          <cell r="AB377">
            <v>-3.979031137497635E-2</v>
          </cell>
        </row>
        <row r="378">
          <cell r="C378" t="str">
            <v>Town Ace</v>
          </cell>
          <cell r="D378">
            <v>465</v>
          </cell>
          <cell r="E378">
            <v>5.9890265577908861E-3</v>
          </cell>
          <cell r="F378">
            <v>391</v>
          </cell>
          <cell r="G378">
            <v>6.2384325738719763E-3</v>
          </cell>
          <cell r="H378">
            <v>0.18925831202046028</v>
          </cell>
          <cell r="J378">
            <v>5459</v>
          </cell>
          <cell r="K378">
            <v>5.3766670967475057E-3</v>
          </cell>
          <cell r="L378">
            <v>5705</v>
          </cell>
          <cell r="M378">
            <v>5.9973403556354502E-3</v>
          </cell>
          <cell r="N378">
            <v>-4.3120070113935149E-2</v>
          </cell>
          <cell r="Q378" t="str">
            <v xml:space="preserve"> タウンエース</v>
          </cell>
          <cell r="R378">
            <v>465</v>
          </cell>
          <cell r="S378">
            <v>5.9890265577908861E-3</v>
          </cell>
          <cell r="T378">
            <v>391</v>
          </cell>
          <cell r="U378">
            <v>6.2384325738719763E-3</v>
          </cell>
          <cell r="V378">
            <v>0.18925831202046028</v>
          </cell>
          <cell r="X378">
            <v>5459</v>
          </cell>
          <cell r="Y378">
            <v>5.3766670967475057E-3</v>
          </cell>
          <cell r="Z378">
            <v>5705</v>
          </cell>
          <cell r="AA378">
            <v>5.9973403556354502E-3</v>
          </cell>
          <cell r="AB378">
            <v>-4.3120070113935149E-2</v>
          </cell>
        </row>
        <row r="379">
          <cell r="C379" t="str">
            <v>Town Ace Wagon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 t="str">
            <v>NM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 t="str">
            <v>NM</v>
          </cell>
          <cell r="Q379" t="str">
            <v xml:space="preserve"> タウンエースワゴン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 t="str">
            <v>NM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NM</v>
          </cell>
        </row>
        <row r="380">
          <cell r="C380" t="str">
            <v>Townace Noah</v>
          </cell>
          <cell r="D380">
            <v>2643</v>
          </cell>
          <cell r="E380">
            <v>3.404085417686304E-2</v>
          </cell>
          <cell r="F380">
            <v>3132</v>
          </cell>
          <cell r="G380">
            <v>4.9971280873061456E-2</v>
          </cell>
          <cell r="H380">
            <v>-0.1561302681992337</v>
          </cell>
          <cell r="J380">
            <v>38617</v>
          </cell>
          <cell r="K380">
            <v>3.8034576529602203E-2</v>
          </cell>
          <cell r="L380">
            <v>55916</v>
          </cell>
          <cell r="M380">
            <v>5.8781294185050278E-2</v>
          </cell>
          <cell r="N380">
            <v>-0.30937477645038991</v>
          </cell>
          <cell r="Q380" t="str">
            <v xml:space="preserve"> タウンエースノア</v>
          </cell>
          <cell r="R380">
            <v>2643</v>
          </cell>
          <cell r="S380">
            <v>3.404085417686304E-2</v>
          </cell>
          <cell r="T380">
            <v>3132</v>
          </cell>
          <cell r="U380">
            <v>4.9971280873061456E-2</v>
          </cell>
          <cell r="V380">
            <v>-0.1561302681992337</v>
          </cell>
          <cell r="X380">
            <v>38617</v>
          </cell>
          <cell r="Y380">
            <v>3.8034576529602203E-2</v>
          </cell>
          <cell r="Z380">
            <v>55916</v>
          </cell>
          <cell r="AA380">
            <v>5.8781294185050278E-2</v>
          </cell>
          <cell r="AB380">
            <v>-0.30937477645038991</v>
          </cell>
        </row>
        <row r="381">
          <cell r="C381" t="str">
            <v>Master Ace Wagon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 t="str">
            <v>NM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 t="str">
            <v>NM</v>
          </cell>
          <cell r="Q381" t="str">
            <v xml:space="preserve"> マスターエース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 t="str">
            <v>NM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 t="str">
            <v>NM</v>
          </cell>
        </row>
        <row r="382">
          <cell r="C382" t="str">
            <v>Granvia</v>
          </cell>
          <cell r="D382">
            <v>391</v>
          </cell>
          <cell r="E382">
            <v>5.0359341593467456E-3</v>
          </cell>
          <cell r="F382">
            <v>837</v>
          </cell>
          <cell r="G382">
            <v>1.3354394026421596E-2</v>
          </cell>
          <cell r="H382">
            <v>-0.53285543608124253</v>
          </cell>
          <cell r="J382">
            <v>7599</v>
          </cell>
          <cell r="K382">
            <v>7.4843915127650292E-3</v>
          </cell>
          <cell r="L382">
            <v>9264</v>
          </cell>
          <cell r="M382">
            <v>9.7387135941466793E-3</v>
          </cell>
          <cell r="N382">
            <v>-0.17972797927461137</v>
          </cell>
          <cell r="Q382" t="str">
            <v xml:space="preserve"> グランビア</v>
          </cell>
          <cell r="R382">
            <v>391</v>
          </cell>
          <cell r="S382">
            <v>5.0359341593467456E-3</v>
          </cell>
          <cell r="T382">
            <v>837</v>
          </cell>
          <cell r="U382">
            <v>1.3354394026421596E-2</v>
          </cell>
          <cell r="V382">
            <v>-0.53285543608124253</v>
          </cell>
          <cell r="X382">
            <v>7599</v>
          </cell>
          <cell r="Y382">
            <v>7.4843915127650292E-3</v>
          </cell>
          <cell r="Z382">
            <v>9264</v>
          </cell>
          <cell r="AA382">
            <v>9.7387135941466793E-3</v>
          </cell>
          <cell r="AB382">
            <v>-0.17972797927461137</v>
          </cell>
        </row>
        <row r="383">
          <cell r="C383" t="str">
            <v>Granvia V</v>
          </cell>
          <cell r="D383">
            <v>62</v>
          </cell>
          <cell r="E383">
            <v>7.9853687437211819E-4</v>
          </cell>
          <cell r="F383">
            <v>57</v>
          </cell>
          <cell r="G383">
            <v>9.0943901972046718E-4</v>
          </cell>
          <cell r="H383">
            <v>8.7719298245614086E-2</v>
          </cell>
          <cell r="J383">
            <v>534</v>
          </cell>
          <cell r="K383">
            <v>5.2594618605297089E-4</v>
          </cell>
          <cell r="L383">
            <v>134</v>
          </cell>
          <cell r="M383">
            <v>1.4086653946628402E-4</v>
          </cell>
          <cell r="N383">
            <v>2.9850746268656718</v>
          </cell>
          <cell r="Q383" t="str">
            <v xml:space="preserve"> グランビア V</v>
          </cell>
          <cell r="R383">
            <v>62</v>
          </cell>
          <cell r="S383">
            <v>7.9853687437211819E-4</v>
          </cell>
          <cell r="T383">
            <v>57</v>
          </cell>
          <cell r="U383">
            <v>9.0943901972046718E-4</v>
          </cell>
          <cell r="V383">
            <v>8.7719298245614086E-2</v>
          </cell>
          <cell r="X383">
            <v>534</v>
          </cell>
          <cell r="Y383">
            <v>5.2594618605297089E-4</v>
          </cell>
          <cell r="Z383">
            <v>134</v>
          </cell>
          <cell r="AA383">
            <v>1.4086653946628402E-4</v>
          </cell>
          <cell r="AB383">
            <v>2.9850746268656718</v>
          </cell>
        </row>
        <row r="384">
          <cell r="C384" t="str">
            <v>Estima</v>
          </cell>
          <cell r="D384">
            <v>7500</v>
          </cell>
          <cell r="E384">
            <v>9.6597202545014291E-2</v>
          </cell>
          <cell r="F384">
            <v>1850</v>
          </cell>
          <cell r="G384">
            <v>2.9516880464611654E-2</v>
          </cell>
          <cell r="H384">
            <v>3.0540540540540544</v>
          </cell>
          <cell r="J384">
            <v>122437</v>
          </cell>
          <cell r="K384">
            <v>0.12059039921679325</v>
          </cell>
          <cell r="L384">
            <v>45153</v>
          </cell>
          <cell r="M384">
            <v>4.7466767585978523E-2</v>
          </cell>
          <cell r="N384">
            <v>1.7116027727947203</v>
          </cell>
          <cell r="Q384" t="str">
            <v xml:space="preserve"> エスティマ</v>
          </cell>
          <cell r="R384">
            <v>7500</v>
          </cell>
          <cell r="S384">
            <v>9.6597202545014291E-2</v>
          </cell>
          <cell r="T384">
            <v>1850</v>
          </cell>
          <cell r="U384">
            <v>2.9516880464611654E-2</v>
          </cell>
          <cell r="V384">
            <v>3.0540540540540544</v>
          </cell>
          <cell r="X384">
            <v>122437</v>
          </cell>
          <cell r="Y384">
            <v>0.12059039921679325</v>
          </cell>
          <cell r="Z384">
            <v>45153</v>
          </cell>
          <cell r="AA384">
            <v>4.7466767585978523E-2</v>
          </cell>
          <cell r="AB384">
            <v>1.7116027727947203</v>
          </cell>
        </row>
        <row r="385">
          <cell r="C385" t="str">
            <v>Crown Van</v>
          </cell>
          <cell r="D385">
            <v>1</v>
          </cell>
          <cell r="E385">
            <v>1.2879627006001906E-5</v>
          </cell>
          <cell r="F385">
            <v>9</v>
          </cell>
          <cell r="G385">
            <v>1.4359563469270534E-4</v>
          </cell>
          <cell r="H385">
            <v>-0.88888888888888884</v>
          </cell>
          <cell r="J385">
            <v>26</v>
          </cell>
          <cell r="K385">
            <v>2.5607866736661501E-5</v>
          </cell>
          <cell r="L385">
            <v>485</v>
          </cell>
          <cell r="M385">
            <v>5.0985277344140108E-4</v>
          </cell>
          <cell r="N385">
            <v>-0.94639175257731956</v>
          </cell>
          <cell r="Q385" t="str">
            <v xml:space="preserve"> クラウンバン</v>
          </cell>
          <cell r="R385">
            <v>1</v>
          </cell>
          <cell r="S385">
            <v>1.2879627006001906E-5</v>
          </cell>
          <cell r="T385">
            <v>9</v>
          </cell>
          <cell r="U385">
            <v>1.4359563469270534E-4</v>
          </cell>
          <cell r="V385">
            <v>-0.88888888888888884</v>
          </cell>
          <cell r="X385">
            <v>26</v>
          </cell>
          <cell r="Y385">
            <v>2.5607866736661501E-5</v>
          </cell>
          <cell r="Z385">
            <v>485</v>
          </cell>
          <cell r="AA385">
            <v>5.0985277344140108E-4</v>
          </cell>
          <cell r="AB385">
            <v>-0.94639175257731956</v>
          </cell>
        </row>
        <row r="386">
          <cell r="C386" t="str">
            <v>Corona Van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 t="str">
            <v>NM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 t="str">
            <v>NM</v>
          </cell>
          <cell r="Q386" t="str">
            <v xml:space="preserve"> コロナバン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 t="str">
            <v>NM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 t="str">
            <v>NM</v>
          </cell>
        </row>
        <row r="387">
          <cell r="C387" t="str">
            <v>Caldina Van</v>
          </cell>
          <cell r="D387">
            <v>1201</v>
          </cell>
          <cell r="E387">
            <v>1.546843203420829E-2</v>
          </cell>
          <cell r="F387">
            <v>1140</v>
          </cell>
          <cell r="G387">
            <v>1.8188780394409344E-2</v>
          </cell>
          <cell r="H387">
            <v>5.3508771929824617E-2</v>
          </cell>
          <cell r="J387">
            <v>18066</v>
          </cell>
          <cell r="K387">
            <v>1.7793527710174104E-2</v>
          </cell>
          <cell r="L387">
            <v>17860</v>
          </cell>
          <cell r="M387">
            <v>1.8775196976625615E-2</v>
          </cell>
          <cell r="N387">
            <v>1.1534154535274288E-2</v>
          </cell>
          <cell r="Q387" t="str">
            <v xml:space="preserve"> カルディナバン</v>
          </cell>
          <cell r="R387">
            <v>1201</v>
          </cell>
          <cell r="S387">
            <v>1.546843203420829E-2</v>
          </cell>
          <cell r="T387">
            <v>1140</v>
          </cell>
          <cell r="U387">
            <v>1.8188780394409344E-2</v>
          </cell>
          <cell r="V387">
            <v>5.3508771929824617E-2</v>
          </cell>
          <cell r="X387">
            <v>18066</v>
          </cell>
          <cell r="Y387">
            <v>1.7793527710174104E-2</v>
          </cell>
          <cell r="Z387">
            <v>17860</v>
          </cell>
          <cell r="AA387">
            <v>1.8775196976625615E-2</v>
          </cell>
          <cell r="AB387">
            <v>1.1534154535274288E-2</v>
          </cell>
        </row>
        <row r="388">
          <cell r="C388" t="str">
            <v>Mark II Van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 t="str">
            <v>NM</v>
          </cell>
          <cell r="J388">
            <v>0</v>
          </cell>
          <cell r="K388">
            <v>0</v>
          </cell>
          <cell r="L388">
            <v>1</v>
          </cell>
          <cell r="M388">
            <v>1.0512428318379405E-6</v>
          </cell>
          <cell r="N388">
            <v>-1</v>
          </cell>
          <cell r="Q388" t="str">
            <v xml:space="preserve"> マークIIバン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 t="str">
            <v>NM</v>
          </cell>
          <cell r="X388">
            <v>0</v>
          </cell>
          <cell r="Y388">
            <v>0</v>
          </cell>
          <cell r="Z388">
            <v>1</v>
          </cell>
          <cell r="AA388">
            <v>1.0512428318379405E-6</v>
          </cell>
          <cell r="AB388">
            <v>-1</v>
          </cell>
        </row>
        <row r="389">
          <cell r="C389" t="str">
            <v>Carina Van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 t="str">
            <v>NM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 t="str">
            <v>NM</v>
          </cell>
          <cell r="Q389" t="str">
            <v xml:space="preserve"> カリーナバン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 t="str">
            <v>NM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NM</v>
          </cell>
        </row>
        <row r="390">
          <cell r="C390" t="str">
            <v>Corolla Van</v>
          </cell>
          <cell r="D390">
            <v>2605</v>
          </cell>
          <cell r="E390">
            <v>3.3551428350634967E-2</v>
          </cell>
          <cell r="F390">
            <v>2070</v>
          </cell>
          <cell r="G390">
            <v>3.3026995979322231E-2</v>
          </cell>
          <cell r="H390">
            <v>0.25845410628019327</v>
          </cell>
          <cell r="J390">
            <v>37531</v>
          </cell>
          <cell r="K390">
            <v>3.6964955634370876E-2</v>
          </cell>
          <cell r="L390">
            <v>38086</v>
          </cell>
          <cell r="M390">
            <v>4.0037634493379798E-2</v>
          </cell>
          <cell r="N390">
            <v>-1.4572283778816364E-2</v>
          </cell>
          <cell r="Q390" t="str">
            <v xml:space="preserve"> カローラバン</v>
          </cell>
          <cell r="R390">
            <v>2605</v>
          </cell>
          <cell r="S390">
            <v>3.3551428350634967E-2</v>
          </cell>
          <cell r="T390">
            <v>2070</v>
          </cell>
          <cell r="U390">
            <v>3.3026995979322231E-2</v>
          </cell>
          <cell r="V390">
            <v>0.25845410628019327</v>
          </cell>
          <cell r="X390">
            <v>37531</v>
          </cell>
          <cell r="Y390">
            <v>3.6964955634370876E-2</v>
          </cell>
          <cell r="Z390">
            <v>38086</v>
          </cell>
          <cell r="AA390">
            <v>4.0037634493379798E-2</v>
          </cell>
          <cell r="AB390">
            <v>-1.4572283778816364E-2</v>
          </cell>
        </row>
        <row r="391">
          <cell r="C391" t="str">
            <v>Sprinter Van</v>
          </cell>
          <cell r="D391">
            <v>449</v>
          </cell>
          <cell r="E391">
            <v>5.7829525256948558E-3</v>
          </cell>
          <cell r="F391">
            <v>405</v>
          </cell>
          <cell r="G391">
            <v>6.4618035611717405E-3</v>
          </cell>
          <cell r="H391">
            <v>0.10864197530864206</v>
          </cell>
          <cell r="J391">
            <v>6776</v>
          </cell>
          <cell r="K391">
            <v>6.6738040387545518E-3</v>
          </cell>
          <cell r="L391">
            <v>6996</v>
          </cell>
          <cell r="M391">
            <v>7.354494851538231E-3</v>
          </cell>
          <cell r="N391">
            <v>-3.1446540880503138E-2</v>
          </cell>
          <cell r="Q391" t="str">
            <v xml:space="preserve"> スプリンターバン</v>
          </cell>
          <cell r="R391">
            <v>449</v>
          </cell>
          <cell r="S391">
            <v>5.7829525256948558E-3</v>
          </cell>
          <cell r="T391">
            <v>405</v>
          </cell>
          <cell r="U391">
            <v>6.4618035611717405E-3</v>
          </cell>
          <cell r="V391">
            <v>0.10864197530864206</v>
          </cell>
          <cell r="X391">
            <v>6776</v>
          </cell>
          <cell r="Y391">
            <v>6.6738040387545518E-3</v>
          </cell>
          <cell r="Z391">
            <v>6996</v>
          </cell>
          <cell r="AA391">
            <v>7.354494851538231E-3</v>
          </cell>
          <cell r="AB391">
            <v>-3.1446540880503138E-2</v>
          </cell>
        </row>
        <row r="392">
          <cell r="C392" t="str">
            <v>Publica Van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 t="str">
            <v>NM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 t="str">
            <v>NM</v>
          </cell>
          <cell r="Q392" t="str">
            <v xml:space="preserve"> パブリカバン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 t="str">
            <v>NM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 t="str">
            <v>NM</v>
          </cell>
        </row>
        <row r="393">
          <cell r="C393" t="str">
            <v>Deli Boy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 t="str">
            <v>NM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 t="str">
            <v>NM</v>
          </cell>
          <cell r="Q393" t="str">
            <v xml:space="preserve"> デリボーイ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 t="str">
            <v>NM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 t="str">
            <v>NM</v>
          </cell>
        </row>
        <row r="394">
          <cell r="C394" t="str">
            <v>Starlet Van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 t="str">
            <v>NM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 t="str">
            <v>NM</v>
          </cell>
          <cell r="Q394" t="str">
            <v xml:space="preserve"> スターレットバン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 t="str">
            <v>NM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NM</v>
          </cell>
        </row>
        <row r="395">
          <cell r="C395" t="str">
            <v>Rav4</v>
          </cell>
          <cell r="D395">
            <v>2422</v>
          </cell>
          <cell r="E395">
            <v>3.1194456608536616E-2</v>
          </cell>
          <cell r="F395">
            <v>700</v>
          </cell>
          <cell r="G395">
            <v>1.1168549364988194E-2</v>
          </cell>
          <cell r="H395">
            <v>2.46</v>
          </cell>
          <cell r="J395">
            <v>35831</v>
          </cell>
          <cell r="K395">
            <v>3.5290595116973779E-2</v>
          </cell>
          <cell r="L395">
            <v>13192</v>
          </cell>
          <cell r="M395">
            <v>1.386799543760611E-2</v>
          </cell>
          <cell r="N395">
            <v>1.7161158277744089</v>
          </cell>
          <cell r="Q395" t="str">
            <v xml:space="preserve"> Rav4</v>
          </cell>
          <cell r="R395">
            <v>2422</v>
          </cell>
          <cell r="S395">
            <v>3.1194456608536616E-2</v>
          </cell>
          <cell r="T395">
            <v>700</v>
          </cell>
          <cell r="U395">
            <v>1.1168549364988194E-2</v>
          </cell>
          <cell r="V395">
            <v>2.46</v>
          </cell>
          <cell r="X395">
            <v>35831</v>
          </cell>
          <cell r="Y395">
            <v>3.5290595116973779E-2</v>
          </cell>
          <cell r="Z395">
            <v>13192</v>
          </cell>
          <cell r="AA395">
            <v>1.386799543760611E-2</v>
          </cell>
          <cell r="AB395">
            <v>1.7161158277744089</v>
          </cell>
        </row>
        <row r="396">
          <cell r="C396" t="str">
            <v>Kruger V</v>
          </cell>
          <cell r="D396">
            <v>1966</v>
          </cell>
          <cell r="E396">
            <v>2.5321346693799748E-2</v>
          </cell>
          <cell r="F396">
            <v>0</v>
          </cell>
          <cell r="G396">
            <v>0</v>
          </cell>
          <cell r="H396" t="str">
            <v>NM</v>
          </cell>
          <cell r="J396">
            <v>2165</v>
          </cell>
          <cell r="K396">
            <v>2.1323473648027749E-3</v>
          </cell>
          <cell r="L396">
            <v>0</v>
          </cell>
          <cell r="M396">
            <v>0</v>
          </cell>
          <cell r="N396" t="str">
            <v>NM</v>
          </cell>
          <cell r="Q396" t="str">
            <v xml:space="preserve"> クルーガー</v>
          </cell>
          <cell r="R396">
            <v>1966</v>
          </cell>
          <cell r="S396">
            <v>2.5321346693799748E-2</v>
          </cell>
          <cell r="T396">
            <v>0</v>
          </cell>
          <cell r="U396">
            <v>0</v>
          </cell>
          <cell r="V396" t="str">
            <v>NM</v>
          </cell>
          <cell r="X396">
            <v>2165</v>
          </cell>
          <cell r="Y396">
            <v>2.1323473648027749E-3</v>
          </cell>
          <cell r="Z396">
            <v>0</v>
          </cell>
          <cell r="AA396">
            <v>0</v>
          </cell>
          <cell r="AB396" t="str">
            <v>NM</v>
          </cell>
        </row>
        <row r="397">
          <cell r="C397" t="str">
            <v>Harrier</v>
          </cell>
          <cell r="D397">
            <v>1663</v>
          </cell>
          <cell r="E397">
            <v>2.1418819710981168E-2</v>
          </cell>
          <cell r="F397">
            <v>1810</v>
          </cell>
          <cell r="G397">
            <v>2.8878677643755186E-2</v>
          </cell>
          <cell r="H397">
            <v>-8.121546961325965E-2</v>
          </cell>
          <cell r="J397">
            <v>21525</v>
          </cell>
          <cell r="K397">
            <v>2.1200358904101494E-2</v>
          </cell>
          <cell r="L397">
            <v>34087</v>
          </cell>
          <cell r="M397">
            <v>3.5833714408859872E-2</v>
          </cell>
          <cell r="N397">
            <v>-0.36852759116378675</v>
          </cell>
          <cell r="Q397" t="str">
            <v xml:space="preserve"> ハリアー</v>
          </cell>
          <cell r="R397">
            <v>1663</v>
          </cell>
          <cell r="S397">
            <v>2.1418819710981168E-2</v>
          </cell>
          <cell r="T397">
            <v>1810</v>
          </cell>
          <cell r="U397">
            <v>2.8878677643755186E-2</v>
          </cell>
          <cell r="V397">
            <v>-8.121546961325965E-2</v>
          </cell>
          <cell r="X397">
            <v>21525</v>
          </cell>
          <cell r="Y397">
            <v>2.1200358904101494E-2</v>
          </cell>
          <cell r="Z397">
            <v>34087</v>
          </cell>
          <cell r="AA397">
            <v>3.5833714408859872E-2</v>
          </cell>
          <cell r="AB397">
            <v>-0.36852759116378675</v>
          </cell>
        </row>
        <row r="398">
          <cell r="C398" t="str">
            <v>Cami</v>
          </cell>
          <cell r="D398">
            <v>664</v>
          </cell>
          <cell r="E398">
            <v>8.5520723319852665E-3</v>
          </cell>
          <cell r="F398">
            <v>790</v>
          </cell>
          <cell r="G398">
            <v>1.2604505711915247E-2</v>
          </cell>
          <cell r="H398">
            <v>-0.15949367088607591</v>
          </cell>
          <cell r="J398">
            <v>10905</v>
          </cell>
          <cell r="K398">
            <v>1.074053026012668E-2</v>
          </cell>
          <cell r="L398">
            <v>11318</v>
          </cell>
          <cell r="M398">
            <v>1.189796637074181E-2</v>
          </cell>
          <cell r="N398">
            <v>-3.6490546032867943E-2</v>
          </cell>
          <cell r="Q398" t="str">
            <v xml:space="preserve"> キャミ</v>
          </cell>
          <cell r="R398">
            <v>664</v>
          </cell>
          <cell r="S398">
            <v>8.5520723319852665E-3</v>
          </cell>
          <cell r="T398">
            <v>790</v>
          </cell>
          <cell r="U398">
            <v>1.2604505711915247E-2</v>
          </cell>
          <cell r="V398">
            <v>-0.15949367088607591</v>
          </cell>
          <cell r="X398">
            <v>10905</v>
          </cell>
          <cell r="Y398">
            <v>1.074053026012668E-2</v>
          </cell>
          <cell r="Z398">
            <v>11318</v>
          </cell>
          <cell r="AA398">
            <v>1.189796637074181E-2</v>
          </cell>
          <cell r="AB398">
            <v>-3.6490546032867943E-2</v>
          </cell>
        </row>
        <row r="399">
          <cell r="C399" t="str">
            <v>Sparky</v>
          </cell>
          <cell r="D399">
            <v>605</v>
          </cell>
          <cell r="E399">
            <v>7.7921743386311533E-3</v>
          </cell>
          <cell r="F399">
            <v>0</v>
          </cell>
          <cell r="G399">
            <v>0</v>
          </cell>
          <cell r="H399" t="str">
            <v>NM</v>
          </cell>
          <cell r="J399">
            <v>3049</v>
          </cell>
          <cell r="K399">
            <v>3.0030148338492661E-3</v>
          </cell>
          <cell r="L399">
            <v>0</v>
          </cell>
          <cell r="M399">
            <v>0</v>
          </cell>
          <cell r="N399" t="str">
            <v>NM</v>
          </cell>
          <cell r="Q399" t="str">
            <v xml:space="preserve"> スパーキー</v>
          </cell>
          <cell r="R399">
            <v>605</v>
          </cell>
          <cell r="S399">
            <v>7.7921743386311533E-3</v>
          </cell>
          <cell r="T399">
            <v>0</v>
          </cell>
          <cell r="U399">
            <v>0</v>
          </cell>
          <cell r="V399" t="str">
            <v>NM</v>
          </cell>
          <cell r="X399">
            <v>3049</v>
          </cell>
          <cell r="Y399">
            <v>3.0030148338492661E-3</v>
          </cell>
          <cell r="Z399">
            <v>0</v>
          </cell>
          <cell r="AA399">
            <v>0</v>
          </cell>
          <cell r="AB399" t="str">
            <v>NM</v>
          </cell>
        </row>
        <row r="400">
          <cell r="C400" t="str">
            <v>Land Cruiser</v>
          </cell>
          <cell r="D400">
            <v>343</v>
          </cell>
          <cell r="E400">
            <v>4.4177120630586536E-3</v>
          </cell>
          <cell r="F400">
            <v>500</v>
          </cell>
          <cell r="G400">
            <v>7.9775352607058519E-3</v>
          </cell>
          <cell r="H400">
            <v>-0.31399999999999995</v>
          </cell>
          <cell r="J400">
            <v>5448</v>
          </cell>
          <cell r="K400">
            <v>5.3658329992819949E-3</v>
          </cell>
          <cell r="L400">
            <v>7326</v>
          </cell>
          <cell r="M400">
            <v>7.7014049860447513E-3</v>
          </cell>
          <cell r="N400">
            <v>-0.2563472563472563</v>
          </cell>
          <cell r="Q400" t="str">
            <v xml:space="preserve"> ランドクルーザー</v>
          </cell>
          <cell r="R400">
            <v>343</v>
          </cell>
          <cell r="S400">
            <v>4.4177120630586536E-3</v>
          </cell>
          <cell r="T400">
            <v>500</v>
          </cell>
          <cell r="U400">
            <v>7.9775352607058519E-3</v>
          </cell>
          <cell r="V400">
            <v>-0.31399999999999995</v>
          </cell>
          <cell r="X400">
            <v>5448</v>
          </cell>
          <cell r="Y400">
            <v>5.3658329992819949E-3</v>
          </cell>
          <cell r="Z400">
            <v>7326</v>
          </cell>
          <cell r="AA400">
            <v>7.7014049860447513E-3</v>
          </cell>
          <cell r="AB400">
            <v>-0.2563472563472563</v>
          </cell>
        </row>
        <row r="401">
          <cell r="C401" t="str">
            <v>Land Cruiser Wagon</v>
          </cell>
          <cell r="D401">
            <v>1533</v>
          </cell>
          <cell r="E401">
            <v>1.9744468200200923E-2</v>
          </cell>
          <cell r="F401">
            <v>1830</v>
          </cell>
          <cell r="G401">
            <v>2.9197779054183418E-2</v>
          </cell>
          <cell r="H401">
            <v>-0.1622950819672131</v>
          </cell>
          <cell r="J401">
            <v>24697</v>
          </cell>
          <cell r="K401">
            <v>2.4324518645974198E-2</v>
          </cell>
          <cell r="L401">
            <v>33220</v>
          </cell>
          <cell r="M401">
            <v>3.492228687365638E-2</v>
          </cell>
          <cell r="N401">
            <v>-0.25656231186032508</v>
          </cell>
          <cell r="Q401" t="str">
            <v xml:space="preserve"> ランドクルーザーW</v>
          </cell>
          <cell r="R401">
            <v>1533</v>
          </cell>
          <cell r="S401">
            <v>1.9744468200200923E-2</v>
          </cell>
          <cell r="T401">
            <v>1830</v>
          </cell>
          <cell r="U401">
            <v>2.9197779054183418E-2</v>
          </cell>
          <cell r="V401">
            <v>-0.1622950819672131</v>
          </cell>
          <cell r="X401">
            <v>24697</v>
          </cell>
          <cell r="Y401">
            <v>2.4324518645974198E-2</v>
          </cell>
          <cell r="Z401">
            <v>33220</v>
          </cell>
          <cell r="AA401">
            <v>3.492228687365638E-2</v>
          </cell>
          <cell r="AB401">
            <v>-0.25656231186032508</v>
          </cell>
        </row>
        <row r="402">
          <cell r="C402" t="str">
            <v>Megacruiser</v>
          </cell>
          <cell r="D402">
            <v>20384</v>
          </cell>
          <cell r="E402">
            <v>0.24000941952195926</v>
          </cell>
          <cell r="F402">
            <v>18464</v>
          </cell>
          <cell r="G402">
            <v>0.23077115360579931</v>
          </cell>
          <cell r="H402">
            <v>0.10398613518197575</v>
          </cell>
          <cell r="J402">
            <v>9</v>
          </cell>
          <cell r="K402">
            <v>8.86426156269052E-6</v>
          </cell>
          <cell r="L402">
            <v>9</v>
          </cell>
          <cell r="M402">
            <v>9.4611854865414635E-6</v>
          </cell>
          <cell r="N402">
            <v>0</v>
          </cell>
          <cell r="Q402" t="str">
            <v xml:space="preserve"> メガクルーザー</v>
          </cell>
          <cell r="R402">
            <v>2</v>
          </cell>
          <cell r="S402">
            <v>2.5759254012003812E-5</v>
          </cell>
          <cell r="T402">
            <v>1</v>
          </cell>
          <cell r="U402">
            <v>1.5955070521411704E-5</v>
          </cell>
          <cell r="V402">
            <v>1</v>
          </cell>
          <cell r="X402">
            <v>9</v>
          </cell>
          <cell r="Y402">
            <v>8.86426156269052E-6</v>
          </cell>
          <cell r="Z402">
            <v>9</v>
          </cell>
          <cell r="AA402">
            <v>9.4611854865414635E-6</v>
          </cell>
          <cell r="AB402">
            <v>0</v>
          </cell>
        </row>
        <row r="403">
          <cell r="B403" t="str">
            <v xml:space="preserve">   Nissan Total</v>
          </cell>
          <cell r="C403" t="str">
            <v>Starlet Van</v>
          </cell>
          <cell r="D403">
            <v>20384</v>
          </cell>
          <cell r="E403">
            <v>0.24000941952195926</v>
          </cell>
          <cell r="F403">
            <v>18464</v>
          </cell>
          <cell r="G403">
            <v>0.23077115360579928</v>
          </cell>
          <cell r="H403">
            <v>0.10398613518197575</v>
          </cell>
          <cell r="J403">
            <v>207325</v>
          </cell>
          <cell r="K403">
            <v>0.22110657267482164</v>
          </cell>
          <cell r="L403">
            <v>190773</v>
          </cell>
          <cell r="M403">
            <v>0.21469447286060103</v>
          </cell>
          <cell r="N403">
            <v>8.6762801863995431E-2</v>
          </cell>
          <cell r="P403" t="str">
            <v xml:space="preserve">   Nissan Total</v>
          </cell>
          <cell r="Q403" t="str">
            <v xml:space="preserve"> スターレットバン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 t="str">
            <v>NM</v>
          </cell>
          <cell r="X403">
            <v>207325</v>
          </cell>
          <cell r="Y403">
            <v>0.22110657267482164</v>
          </cell>
          <cell r="Z403">
            <v>190773</v>
          </cell>
          <cell r="AA403">
            <v>0.21469447286060103</v>
          </cell>
          <cell r="AB403">
            <v>8.6762801863995431E-2</v>
          </cell>
        </row>
        <row r="404">
          <cell r="C404" t="str">
            <v>Atlas</v>
          </cell>
          <cell r="D404">
            <v>17711</v>
          </cell>
          <cell r="E404">
            <v>0.22811107390329977</v>
          </cell>
          <cell r="F404">
            <v>13591</v>
          </cell>
          <cell r="G404">
            <v>0.21684536345650648</v>
          </cell>
          <cell r="H404">
            <v>0.30314178500478262</v>
          </cell>
          <cell r="J404">
            <v>225037</v>
          </cell>
          <cell r="K404">
            <v>0.22164298103146518</v>
          </cell>
          <cell r="L404">
            <v>204008</v>
          </cell>
          <cell r="M404">
            <v>0.21446194763759457</v>
          </cell>
          <cell r="N404">
            <v>0.10307929100819568</v>
          </cell>
          <cell r="Q404" t="str">
            <v xml:space="preserve"> アトラス</v>
          </cell>
          <cell r="R404">
            <v>304</v>
          </cell>
          <cell r="S404">
            <v>3.5794183445190158E-3</v>
          </cell>
          <cell r="T404">
            <v>335</v>
          </cell>
          <cell r="U404">
            <v>4.1869766279215102E-3</v>
          </cell>
          <cell r="V404">
            <v>-9.2537313432835777E-2</v>
          </cell>
          <cell r="X404">
            <v>3463</v>
          </cell>
          <cell r="Y404">
            <v>3.6931969669499929E-3</v>
          </cell>
          <cell r="Z404">
            <v>3201</v>
          </cell>
          <cell r="AA404">
            <v>3.602380880034302E-3</v>
          </cell>
          <cell r="AB404">
            <v>8.1849422055607635E-2</v>
          </cell>
        </row>
        <row r="405">
          <cell r="B405" t="str">
            <v xml:space="preserve">   Nissan Total</v>
          </cell>
          <cell r="C405" t="str">
            <v>Atlas 150</v>
          </cell>
          <cell r="D405">
            <v>17711</v>
          </cell>
          <cell r="E405">
            <v>0.22811107390329977</v>
          </cell>
          <cell r="F405">
            <v>13591</v>
          </cell>
          <cell r="G405">
            <v>0.21684536345650648</v>
          </cell>
          <cell r="H405">
            <v>0.30314178500478262</v>
          </cell>
          <cell r="J405">
            <v>225037</v>
          </cell>
          <cell r="K405">
            <v>0.22164298103146518</v>
          </cell>
          <cell r="L405">
            <v>204364</v>
          </cell>
          <cell r="M405">
            <v>0.21483619008572885</v>
          </cell>
          <cell r="N405">
            <v>0.10115773815349094</v>
          </cell>
          <cell r="P405" t="str">
            <v xml:space="preserve">   Nissan Total</v>
          </cell>
          <cell r="Q405" t="str">
            <v xml:space="preserve"> アトラス150</v>
          </cell>
          <cell r="R405">
            <v>572</v>
          </cell>
          <cell r="S405">
            <v>6.7349582008713058E-3</v>
          </cell>
          <cell r="T405">
            <v>604</v>
          </cell>
          <cell r="U405">
            <v>7.549056367954006E-3</v>
          </cell>
          <cell r="V405">
            <v>-5.2980132450331174E-2</v>
          </cell>
          <cell r="X405">
            <v>225037</v>
          </cell>
          <cell r="Y405">
            <v>0.22164298103146518</v>
          </cell>
          <cell r="Z405">
            <v>204364</v>
          </cell>
          <cell r="AA405">
            <v>0.21483619008572885</v>
          </cell>
          <cell r="AB405">
            <v>0.10115773815349094</v>
          </cell>
        </row>
        <row r="406">
          <cell r="C406" t="str">
            <v>Atlas</v>
          </cell>
          <cell r="D406">
            <v>225</v>
          </cell>
          <cell r="E406">
            <v>2.897916076350429E-3</v>
          </cell>
          <cell r="F406">
            <v>300</v>
          </cell>
          <cell r="G406">
            <v>4.7865211564235115E-3</v>
          </cell>
          <cell r="H406">
            <v>-0.25</v>
          </cell>
          <cell r="J406">
            <v>3688</v>
          </cell>
          <cell r="K406">
            <v>3.6323774048002931E-3</v>
          </cell>
          <cell r="L406">
            <v>3501</v>
          </cell>
          <cell r="M406">
            <v>3.6804011542646295E-3</v>
          </cell>
          <cell r="N406">
            <v>5.3413310482719245E-2</v>
          </cell>
          <cell r="Q406" t="str">
            <v xml:space="preserve"> アトラス</v>
          </cell>
          <cell r="R406">
            <v>225</v>
          </cell>
          <cell r="S406">
            <v>2.897916076350429E-3</v>
          </cell>
          <cell r="T406">
            <v>300</v>
          </cell>
          <cell r="U406">
            <v>4.7865211564235115E-3</v>
          </cell>
          <cell r="V406">
            <v>-0.25</v>
          </cell>
          <cell r="X406">
            <v>3688</v>
          </cell>
          <cell r="Y406">
            <v>3.6323774048002931E-3</v>
          </cell>
          <cell r="Z406">
            <v>3501</v>
          </cell>
          <cell r="AA406">
            <v>3.6804011542646295E-3</v>
          </cell>
          <cell r="AB406">
            <v>5.3413310482719245E-2</v>
          </cell>
        </row>
        <row r="407">
          <cell r="C407" t="str">
            <v>Atlas 150</v>
          </cell>
          <cell r="D407">
            <v>515</v>
          </cell>
          <cell r="E407">
            <v>6.6330079080909815E-3</v>
          </cell>
          <cell r="F407">
            <v>486</v>
          </cell>
          <cell r="G407">
            <v>7.7541642734060886E-3</v>
          </cell>
          <cell r="H407">
            <v>5.967078189300401E-2</v>
          </cell>
          <cell r="J407">
            <v>7204</v>
          </cell>
          <cell r="K407">
            <v>7.0953489219580564E-3</v>
          </cell>
          <cell r="L407">
            <v>7373</v>
          </cell>
          <cell r="M407">
            <v>7.7508133991411347E-3</v>
          </cell>
          <cell r="N407">
            <v>-2.2921470229214758E-2</v>
          </cell>
          <cell r="Q407" t="str">
            <v xml:space="preserve"> アトラス150</v>
          </cell>
          <cell r="R407">
            <v>515</v>
          </cell>
          <cell r="S407">
            <v>6.6330079080909815E-3</v>
          </cell>
          <cell r="T407">
            <v>486</v>
          </cell>
          <cell r="U407">
            <v>7.7541642734060886E-3</v>
          </cell>
          <cell r="V407">
            <v>5.967078189300401E-2</v>
          </cell>
          <cell r="X407">
            <v>7204</v>
          </cell>
          <cell r="Y407">
            <v>7.0953489219580564E-3</v>
          </cell>
          <cell r="Z407">
            <v>7373</v>
          </cell>
          <cell r="AA407">
            <v>7.7508133991411347E-3</v>
          </cell>
          <cell r="AB407">
            <v>-2.2921470229214758E-2</v>
          </cell>
        </row>
        <row r="408">
          <cell r="C408" t="str">
            <v>N. Condor</v>
          </cell>
          <cell r="D408">
            <v>11</v>
          </cell>
          <cell r="E408">
            <v>1.4167589706602095E-4</v>
          </cell>
          <cell r="F408">
            <v>13</v>
          </cell>
          <cell r="G408">
            <v>2.0741591677835217E-4</v>
          </cell>
          <cell r="H408">
            <v>-0.15384615384615385</v>
          </cell>
          <cell r="J408">
            <v>139</v>
          </cell>
          <cell r="K408">
            <v>1.3690359524599804E-4</v>
          </cell>
          <cell r="L408">
            <v>170</v>
          </cell>
          <cell r="M408">
            <v>1.7871128141244987E-4</v>
          </cell>
          <cell r="N408">
            <v>-0.18235294117647061</v>
          </cell>
          <cell r="Q408" t="str">
            <v xml:space="preserve"> コンドル</v>
          </cell>
          <cell r="R408">
            <v>11</v>
          </cell>
          <cell r="S408">
            <v>1.4167589706602095E-4</v>
          </cell>
          <cell r="T408">
            <v>13</v>
          </cell>
          <cell r="U408">
            <v>2.0741591677835217E-4</v>
          </cell>
          <cell r="V408">
            <v>-0.15384615384615385</v>
          </cell>
          <cell r="X408">
            <v>139</v>
          </cell>
          <cell r="Y408">
            <v>1.3690359524599804E-4</v>
          </cell>
          <cell r="Z408">
            <v>170</v>
          </cell>
          <cell r="AA408">
            <v>1.7871128141244987E-4</v>
          </cell>
          <cell r="AB408">
            <v>-0.18235294117647061</v>
          </cell>
        </row>
        <row r="409">
          <cell r="C409" t="str">
            <v>Caravan</v>
          </cell>
          <cell r="D409">
            <v>1352</v>
          </cell>
          <cell r="E409">
            <v>1.7413255712114578E-2</v>
          </cell>
          <cell r="F409">
            <v>1357</v>
          </cell>
          <cell r="G409">
            <v>2.1651030697555682E-2</v>
          </cell>
          <cell r="H409">
            <v>-3.6845983787766601E-3</v>
          </cell>
          <cell r="J409">
            <v>19761</v>
          </cell>
          <cell r="K409">
            <v>1.9462963637814152E-2</v>
          </cell>
          <cell r="L409">
            <v>15893</v>
          </cell>
          <cell r="M409">
            <v>1.6707402326400386E-2</v>
          </cell>
          <cell r="N409">
            <v>0.24337758761718997</v>
          </cell>
          <cell r="Q409" t="str">
            <v xml:space="preserve"> キャラバン</v>
          </cell>
          <cell r="R409">
            <v>1352</v>
          </cell>
          <cell r="S409">
            <v>1.7413255712114578E-2</v>
          </cell>
          <cell r="T409">
            <v>1357</v>
          </cell>
          <cell r="U409">
            <v>2.1651030697555682E-2</v>
          </cell>
          <cell r="V409">
            <v>-3.6845983787766601E-3</v>
          </cell>
          <cell r="X409">
            <v>19761</v>
          </cell>
          <cell r="Y409">
            <v>1.9462963637814152E-2</v>
          </cell>
          <cell r="Z409">
            <v>15893</v>
          </cell>
          <cell r="AA409">
            <v>1.6707402326400386E-2</v>
          </cell>
          <cell r="AB409">
            <v>0.24337758761718997</v>
          </cell>
        </row>
        <row r="410">
          <cell r="C410" t="str">
            <v>Caravan Coach</v>
          </cell>
          <cell r="D410">
            <v>2</v>
          </cell>
          <cell r="E410">
            <v>2.5759254012003812E-5</v>
          </cell>
          <cell r="F410">
            <v>0</v>
          </cell>
          <cell r="G410">
            <v>0</v>
          </cell>
          <cell r="H410" t="str">
            <v>NM</v>
          </cell>
          <cell r="J410">
            <v>5</v>
          </cell>
          <cell r="K410">
            <v>4.9245897570502886E-6</v>
          </cell>
          <cell r="L410">
            <v>1392</v>
          </cell>
          <cell r="M410">
            <v>1.4633300219184131E-3</v>
          </cell>
          <cell r="N410">
            <v>-0.99640804597701149</v>
          </cell>
          <cell r="Q410" t="str">
            <v xml:space="preserve"> キャラバンコーチ</v>
          </cell>
          <cell r="R410">
            <v>2</v>
          </cell>
          <cell r="S410">
            <v>2.5759254012003812E-5</v>
          </cell>
          <cell r="T410">
            <v>0</v>
          </cell>
          <cell r="U410">
            <v>0</v>
          </cell>
          <cell r="V410" t="str">
            <v>NM</v>
          </cell>
          <cell r="X410">
            <v>5</v>
          </cell>
          <cell r="Y410">
            <v>4.9245897570502886E-6</v>
          </cell>
          <cell r="Z410">
            <v>1392</v>
          </cell>
          <cell r="AA410">
            <v>1.4633300219184131E-3</v>
          </cell>
          <cell r="AB410">
            <v>-0.99640804597701149</v>
          </cell>
        </row>
        <row r="411">
          <cell r="C411" t="str">
            <v>C Elgrand</v>
          </cell>
          <cell r="D411">
            <v>2238</v>
          </cell>
          <cell r="E411">
            <v>2.8824605239432265E-2</v>
          </cell>
          <cell r="F411">
            <v>2707</v>
          </cell>
          <cell r="G411">
            <v>4.3190375901461485E-2</v>
          </cell>
          <cell r="H411">
            <v>-0.17325452530476537</v>
          </cell>
          <cell r="J411">
            <v>41162</v>
          </cell>
          <cell r="K411">
            <v>4.0541192715940796E-2</v>
          </cell>
          <cell r="L411">
            <v>37227</v>
          </cell>
          <cell r="M411">
            <v>3.9134616900831004E-2</v>
          </cell>
          <cell r="N411">
            <v>0.1057028500819297</v>
          </cell>
          <cell r="Q411" t="str">
            <v xml:space="preserve"> エルグランド</v>
          </cell>
          <cell r="R411">
            <v>2238</v>
          </cell>
          <cell r="S411">
            <v>2.8824605239432265E-2</v>
          </cell>
          <cell r="T411">
            <v>2707</v>
          </cell>
          <cell r="U411">
            <v>4.3190375901461485E-2</v>
          </cell>
          <cell r="V411">
            <v>-0.17325452530476537</v>
          </cell>
          <cell r="X411">
            <v>41162</v>
          </cell>
          <cell r="Y411">
            <v>4.0541192715940796E-2</v>
          </cell>
          <cell r="Z411">
            <v>37227</v>
          </cell>
          <cell r="AA411">
            <v>3.9134616900831004E-2</v>
          </cell>
          <cell r="AB411">
            <v>0.1057028500819297</v>
          </cell>
        </row>
        <row r="412">
          <cell r="C412" t="str">
            <v>Homy</v>
          </cell>
          <cell r="D412">
            <v>0</v>
          </cell>
          <cell r="E412">
            <v>0</v>
          </cell>
          <cell r="F412">
            <v>2</v>
          </cell>
          <cell r="G412">
            <v>3.1910141042823408E-5</v>
          </cell>
          <cell r="H412">
            <v>-1</v>
          </cell>
          <cell r="J412">
            <v>4</v>
          </cell>
          <cell r="K412">
            <v>3.9396718056402314E-6</v>
          </cell>
          <cell r="L412">
            <v>2978</v>
          </cell>
          <cell r="M412">
            <v>3.1306011532133866E-3</v>
          </cell>
          <cell r="N412">
            <v>-0.99865681665547346</v>
          </cell>
          <cell r="Q412" t="str">
            <v xml:space="preserve"> ホーミー</v>
          </cell>
          <cell r="R412">
            <v>0</v>
          </cell>
          <cell r="S412">
            <v>0</v>
          </cell>
          <cell r="T412">
            <v>2</v>
          </cell>
          <cell r="U412">
            <v>3.1910141042823408E-5</v>
          </cell>
          <cell r="V412">
            <v>-1</v>
          </cell>
          <cell r="X412">
            <v>4</v>
          </cell>
          <cell r="Y412">
            <v>3.9396718056402314E-6</v>
          </cell>
          <cell r="Z412">
            <v>2978</v>
          </cell>
          <cell r="AA412">
            <v>3.1306011532133866E-3</v>
          </cell>
          <cell r="AB412">
            <v>-0.99865681665547346</v>
          </cell>
        </row>
        <row r="413">
          <cell r="C413" t="str">
            <v>Homy Coach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 t="str">
            <v>NM</v>
          </cell>
          <cell r="J413">
            <v>2</v>
          </cell>
          <cell r="K413">
            <v>1.9698359028201157E-6</v>
          </cell>
          <cell r="L413">
            <v>445</v>
          </cell>
          <cell r="M413">
            <v>4.6780306016788346E-4</v>
          </cell>
          <cell r="N413">
            <v>-0.99550561797752812</v>
          </cell>
          <cell r="Q413" t="str">
            <v xml:space="preserve"> ホーミーコーチ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 t="str">
            <v>NM</v>
          </cell>
          <cell r="X413">
            <v>2</v>
          </cell>
          <cell r="Y413">
            <v>1.9698359028201157E-6</v>
          </cell>
          <cell r="Z413">
            <v>445</v>
          </cell>
          <cell r="AA413">
            <v>4.6780306016788346E-4</v>
          </cell>
          <cell r="AB413">
            <v>-0.99550561797752812</v>
          </cell>
        </row>
        <row r="414">
          <cell r="B414" t="str">
            <v xml:space="preserve">   Nissan Total</v>
          </cell>
          <cell r="C414" t="str">
            <v>H Elgrand</v>
          </cell>
          <cell r="D414">
            <v>0</v>
          </cell>
          <cell r="E414">
            <v>0</v>
          </cell>
          <cell r="F414">
            <v>8</v>
          </cell>
          <cell r="G414">
            <v>1.2764056417129363E-4</v>
          </cell>
          <cell r="H414">
            <v>-1</v>
          </cell>
          <cell r="J414">
            <v>41</v>
          </cell>
          <cell r="K414">
            <v>4.0381636007812366E-5</v>
          </cell>
          <cell r="L414">
            <v>14294</v>
          </cell>
          <cell r="M414">
            <v>1.502646503829152E-2</v>
          </cell>
          <cell r="N414">
            <v>-0.99713166363509165</v>
          </cell>
          <cell r="P414" t="str">
            <v xml:space="preserve">   Nissan Total</v>
          </cell>
          <cell r="Q414" t="str">
            <v xml:space="preserve"> ホーミーエルグランド</v>
          </cell>
          <cell r="R414">
            <v>0</v>
          </cell>
          <cell r="S414">
            <v>0</v>
          </cell>
          <cell r="T414">
            <v>8</v>
          </cell>
          <cell r="U414">
            <v>1.2764056417129363E-4</v>
          </cell>
          <cell r="V414">
            <v>-1</v>
          </cell>
          <cell r="X414">
            <v>41</v>
          </cell>
          <cell r="Y414">
            <v>4.0381636007812366E-5</v>
          </cell>
          <cell r="Z414">
            <v>14294</v>
          </cell>
          <cell r="AA414">
            <v>1.502646503829152E-2</v>
          </cell>
          <cell r="AB414">
            <v>-0.99713166363509165</v>
          </cell>
        </row>
        <row r="415">
          <cell r="C415" t="str">
            <v>Datsun Truck</v>
          </cell>
          <cell r="D415">
            <v>175</v>
          </cell>
          <cell r="E415">
            <v>2.2539347260503335E-3</v>
          </cell>
          <cell r="F415">
            <v>206</v>
          </cell>
          <cell r="G415">
            <v>3.2867445274108111E-3</v>
          </cell>
          <cell r="H415">
            <v>-0.15048543689320393</v>
          </cell>
          <cell r="J415">
            <v>2923</v>
          </cell>
          <cell r="K415">
            <v>2.878915171971599E-3</v>
          </cell>
          <cell r="L415">
            <v>2805</v>
          </cell>
          <cell r="M415">
            <v>2.9487361433054226E-3</v>
          </cell>
          <cell r="N415">
            <v>4.2067736185383175E-2</v>
          </cell>
          <cell r="Q415" t="str">
            <v xml:space="preserve"> ダットサントラック</v>
          </cell>
          <cell r="R415">
            <v>175</v>
          </cell>
          <cell r="S415">
            <v>2.2539347260503335E-3</v>
          </cell>
          <cell r="T415">
            <v>206</v>
          </cell>
          <cell r="U415">
            <v>3.2867445274108111E-3</v>
          </cell>
          <cell r="V415">
            <v>-0.15048543689320393</v>
          </cell>
          <cell r="X415">
            <v>2923</v>
          </cell>
          <cell r="Y415">
            <v>2.878915171971599E-3</v>
          </cell>
          <cell r="Z415">
            <v>2805</v>
          </cell>
          <cell r="AA415">
            <v>2.9487361433054226E-3</v>
          </cell>
          <cell r="AB415">
            <v>4.2067736185383175E-2</v>
          </cell>
        </row>
        <row r="416">
          <cell r="C416" t="str">
            <v>Datsun 4WD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 t="str">
            <v>NM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 t="str">
            <v>NM</v>
          </cell>
          <cell r="Q416" t="str">
            <v xml:space="preserve"> ダットサン4WD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 t="str">
            <v>NM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 t="str">
            <v>NM</v>
          </cell>
        </row>
        <row r="417">
          <cell r="C417" t="str">
            <v>Safari</v>
          </cell>
          <cell r="D417">
            <v>18</v>
          </cell>
          <cell r="E417">
            <v>2.3183328610803432E-4</v>
          </cell>
          <cell r="F417">
            <v>24</v>
          </cell>
          <cell r="G417">
            <v>3.8292169251388092E-4</v>
          </cell>
          <cell r="H417">
            <v>-0.25</v>
          </cell>
          <cell r="J417">
            <v>369</v>
          </cell>
          <cell r="K417">
            <v>3.6343472407031135E-4</v>
          </cell>
          <cell r="L417">
            <v>126</v>
          </cell>
          <cell r="M417">
            <v>1.324565968115805E-4</v>
          </cell>
          <cell r="N417">
            <v>1.9285714285714284</v>
          </cell>
          <cell r="Q417" t="str">
            <v xml:space="preserve"> サファリ</v>
          </cell>
          <cell r="R417">
            <v>18</v>
          </cell>
          <cell r="S417">
            <v>2.3183328610803432E-4</v>
          </cell>
          <cell r="T417">
            <v>24</v>
          </cell>
          <cell r="U417">
            <v>3.8292169251388092E-4</v>
          </cell>
          <cell r="V417">
            <v>-0.25</v>
          </cell>
          <cell r="X417">
            <v>369</v>
          </cell>
          <cell r="Y417">
            <v>3.6343472407031135E-4</v>
          </cell>
          <cell r="Z417">
            <v>126</v>
          </cell>
          <cell r="AA417">
            <v>1.324565968115805E-4</v>
          </cell>
          <cell r="AB417">
            <v>1.9285714285714284</v>
          </cell>
        </row>
        <row r="418">
          <cell r="C418" t="str">
            <v>Safari W</v>
          </cell>
          <cell r="D418">
            <v>25</v>
          </cell>
          <cell r="E418">
            <v>3.2199067515004766E-4</v>
          </cell>
          <cell r="F418">
            <v>47</v>
          </cell>
          <cell r="G418">
            <v>7.4988831450635009E-4</v>
          </cell>
          <cell r="H418">
            <v>-0.46808510638297873</v>
          </cell>
          <cell r="J418">
            <v>549</v>
          </cell>
          <cell r="K418">
            <v>5.4071995532412173E-4</v>
          </cell>
          <cell r="L418">
            <v>1080</v>
          </cell>
          <cell r="M418">
            <v>1.1353422583849756E-3</v>
          </cell>
          <cell r="N418">
            <v>-0.4916666666666667</v>
          </cell>
          <cell r="Q418" t="str">
            <v xml:space="preserve"> サファリワゴン</v>
          </cell>
          <cell r="R418">
            <v>25</v>
          </cell>
          <cell r="S418">
            <v>3.2199067515004766E-4</v>
          </cell>
          <cell r="T418">
            <v>47</v>
          </cell>
          <cell r="U418">
            <v>7.4988831450635009E-4</v>
          </cell>
          <cell r="V418">
            <v>-0.46808510638297873</v>
          </cell>
          <cell r="X418">
            <v>549</v>
          </cell>
          <cell r="Y418">
            <v>5.4071995532412173E-4</v>
          </cell>
          <cell r="Z418">
            <v>1080</v>
          </cell>
          <cell r="AA418">
            <v>1.1353422583849756E-3</v>
          </cell>
          <cell r="AB418">
            <v>-0.4916666666666667</v>
          </cell>
        </row>
        <row r="419">
          <cell r="C419" t="str">
            <v>Regulus</v>
          </cell>
          <cell r="D419">
            <v>56</v>
          </cell>
          <cell r="E419">
            <v>7.212591123361067E-4</v>
          </cell>
          <cell r="F419">
            <v>59</v>
          </cell>
          <cell r="G419">
            <v>9.4134916076329055E-4</v>
          </cell>
          <cell r="H419">
            <v>-5.084745762711862E-2</v>
          </cell>
          <cell r="J419">
            <v>753</v>
          </cell>
          <cell r="K419">
            <v>7.4164321741177353E-4</v>
          </cell>
          <cell r="L419">
            <v>1489</v>
          </cell>
          <cell r="M419">
            <v>1.5653005766066933E-3</v>
          </cell>
          <cell r="N419">
            <v>-0.4942914707857623</v>
          </cell>
          <cell r="Q419" t="str">
            <v xml:space="preserve"> レグラス</v>
          </cell>
          <cell r="R419">
            <v>56</v>
          </cell>
          <cell r="S419">
            <v>7.212591123361067E-4</v>
          </cell>
          <cell r="T419">
            <v>59</v>
          </cell>
          <cell r="U419">
            <v>9.4134916076329055E-4</v>
          </cell>
          <cell r="V419">
            <v>-5.084745762711862E-2</v>
          </cell>
          <cell r="X419">
            <v>753</v>
          </cell>
          <cell r="Y419">
            <v>7.4164321741177353E-4</v>
          </cell>
          <cell r="Z419">
            <v>1489</v>
          </cell>
          <cell r="AA419">
            <v>1.5653005766066933E-3</v>
          </cell>
          <cell r="AB419">
            <v>-0.4942914707857623</v>
          </cell>
        </row>
        <row r="420">
          <cell r="C420" t="str">
            <v>Terrano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 t="str">
            <v>NM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 t="str">
            <v>NM</v>
          </cell>
          <cell r="Q420" t="str">
            <v xml:space="preserve"> テラノ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 t="str">
            <v>NM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 t="str">
            <v>NM</v>
          </cell>
        </row>
        <row r="421">
          <cell r="C421" t="str">
            <v>Terrano W</v>
          </cell>
          <cell r="D421">
            <v>172</v>
          </cell>
          <cell r="E421">
            <v>2.2152958450323279E-3</v>
          </cell>
          <cell r="F421">
            <v>265</v>
          </cell>
          <cell r="G421">
            <v>4.2280936881741015E-3</v>
          </cell>
          <cell r="H421">
            <v>-0.35094339622641513</v>
          </cell>
          <cell r="J421">
            <v>2750</v>
          </cell>
          <cell r="K421">
            <v>2.708524366377659E-3</v>
          </cell>
          <cell r="L421">
            <v>5431</v>
          </cell>
          <cell r="M421">
            <v>5.7092998197118541E-3</v>
          </cell>
          <cell r="N421">
            <v>-0.49364757871478548</v>
          </cell>
          <cell r="Q421" t="str">
            <v xml:space="preserve"> テラノW</v>
          </cell>
          <cell r="R421">
            <v>172</v>
          </cell>
          <cell r="S421">
            <v>2.2152958450323279E-3</v>
          </cell>
          <cell r="T421">
            <v>265</v>
          </cell>
          <cell r="U421">
            <v>4.2280936881741015E-3</v>
          </cell>
          <cell r="V421">
            <v>-0.35094339622641513</v>
          </cell>
          <cell r="X421">
            <v>2750</v>
          </cell>
          <cell r="Y421">
            <v>2.708524366377659E-3</v>
          </cell>
          <cell r="Z421">
            <v>5431</v>
          </cell>
          <cell r="AA421">
            <v>5.7092998197118541E-3</v>
          </cell>
          <cell r="AB421">
            <v>-0.49364757871478548</v>
          </cell>
        </row>
        <row r="422">
          <cell r="C422" t="str">
            <v>X-trail</v>
          </cell>
          <cell r="D422">
            <v>4455</v>
          </cell>
          <cell r="E422">
            <v>5.7378738311738495E-2</v>
          </cell>
          <cell r="F422">
            <v>0</v>
          </cell>
          <cell r="G422">
            <v>0</v>
          </cell>
          <cell r="H422" t="str">
            <v>NM</v>
          </cell>
          <cell r="J422">
            <v>8139</v>
          </cell>
          <cell r="K422">
            <v>8.0162472065264598E-3</v>
          </cell>
          <cell r="L422">
            <v>0</v>
          </cell>
          <cell r="M422">
            <v>0</v>
          </cell>
          <cell r="N422" t="str">
            <v>NM</v>
          </cell>
          <cell r="Q422" t="str">
            <v xml:space="preserve"> エクストレイル</v>
          </cell>
          <cell r="R422">
            <v>4455</v>
          </cell>
          <cell r="S422">
            <v>5.7378738311738495E-2</v>
          </cell>
          <cell r="T422">
            <v>0</v>
          </cell>
          <cell r="U422">
            <v>0</v>
          </cell>
          <cell r="V422" t="str">
            <v>NM</v>
          </cell>
          <cell r="X422">
            <v>8139</v>
          </cell>
          <cell r="Y422">
            <v>8.0162472065264598E-3</v>
          </cell>
          <cell r="Z422">
            <v>0</v>
          </cell>
          <cell r="AA422">
            <v>0</v>
          </cell>
          <cell r="AB422" t="str">
            <v>NM</v>
          </cell>
        </row>
        <row r="423">
          <cell r="C423" t="str">
            <v>Largo</v>
          </cell>
          <cell r="D423">
            <v>0</v>
          </cell>
          <cell r="E423">
            <v>0</v>
          </cell>
          <cell r="F423">
            <v>2</v>
          </cell>
          <cell r="G423">
            <v>3.1910141042823408E-5</v>
          </cell>
          <cell r="H423">
            <v>-1</v>
          </cell>
          <cell r="J423">
            <v>8</v>
          </cell>
          <cell r="K423">
            <v>7.8793436112804628E-6</v>
          </cell>
          <cell r="L423">
            <v>3244</v>
          </cell>
          <cell r="M423">
            <v>3.4102317464822789E-3</v>
          </cell>
          <cell r="N423">
            <v>-0.99753390875462389</v>
          </cell>
          <cell r="Q423" t="str">
            <v xml:space="preserve"> ラルゴ</v>
          </cell>
          <cell r="R423">
            <v>0</v>
          </cell>
          <cell r="S423">
            <v>0</v>
          </cell>
          <cell r="T423">
            <v>2</v>
          </cell>
          <cell r="U423">
            <v>3.1910141042823408E-5</v>
          </cell>
          <cell r="V423">
            <v>-1</v>
          </cell>
          <cell r="X423">
            <v>8</v>
          </cell>
          <cell r="Y423">
            <v>7.8793436112804628E-6</v>
          </cell>
          <cell r="Z423">
            <v>3244</v>
          </cell>
          <cell r="AA423">
            <v>3.4102317464822789E-3</v>
          </cell>
          <cell r="AB423">
            <v>-0.99753390875462389</v>
          </cell>
        </row>
        <row r="424">
          <cell r="C424" t="str">
            <v>Vanette</v>
          </cell>
          <cell r="D424">
            <v>1735</v>
          </cell>
          <cell r="E424">
            <v>2.2346152855413307E-2</v>
          </cell>
          <cell r="F424">
            <v>1561</v>
          </cell>
          <cell r="G424">
            <v>2.4905865083923669E-2</v>
          </cell>
          <cell r="H424">
            <v>0.11146700832799494</v>
          </cell>
          <cell r="J424">
            <v>24700</v>
          </cell>
          <cell r="K424">
            <v>2.4327473399828426E-2</v>
          </cell>
          <cell r="L424">
            <v>20110</v>
          </cell>
          <cell r="M424">
            <v>2.1140493348260982E-2</v>
          </cell>
          <cell r="N424">
            <v>0.22824465440079567</v>
          </cell>
          <cell r="Q424" t="str">
            <v xml:space="preserve"> バネット</v>
          </cell>
          <cell r="R424">
            <v>1735</v>
          </cell>
          <cell r="S424">
            <v>2.2346152855413307E-2</v>
          </cell>
          <cell r="T424">
            <v>1561</v>
          </cell>
          <cell r="U424">
            <v>2.4905865083923669E-2</v>
          </cell>
          <cell r="V424">
            <v>0.11146700832799494</v>
          </cell>
          <cell r="X424">
            <v>24700</v>
          </cell>
          <cell r="Y424">
            <v>2.4327473399828426E-2</v>
          </cell>
          <cell r="Z424">
            <v>20110</v>
          </cell>
          <cell r="AA424">
            <v>2.1140493348260982E-2</v>
          </cell>
          <cell r="AB424">
            <v>0.22824465440079567</v>
          </cell>
        </row>
        <row r="425">
          <cell r="C425" t="str">
            <v>Vanette Coach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 t="str">
            <v>NM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 t="str">
            <v>NM</v>
          </cell>
          <cell r="Q425" t="str">
            <v xml:space="preserve"> バネットコーチ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 t="str">
            <v>NM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 t="str">
            <v>NM</v>
          </cell>
        </row>
        <row r="426">
          <cell r="C426" t="str">
            <v>Serena</v>
          </cell>
          <cell r="D426">
            <v>0</v>
          </cell>
          <cell r="E426">
            <v>0</v>
          </cell>
          <cell r="F426">
            <v>1</v>
          </cell>
          <cell r="G426">
            <v>1.5955070521411704E-5</v>
          </cell>
          <cell r="H426">
            <v>-1</v>
          </cell>
          <cell r="J426">
            <v>0</v>
          </cell>
          <cell r="K426">
            <v>0</v>
          </cell>
          <cell r="L426">
            <v>1266</v>
          </cell>
          <cell r="M426">
            <v>1.3308734251068325E-3</v>
          </cell>
          <cell r="N426">
            <v>-1</v>
          </cell>
          <cell r="Q426" t="str">
            <v xml:space="preserve"> セレナ</v>
          </cell>
          <cell r="R426">
            <v>0</v>
          </cell>
          <cell r="S426">
            <v>0</v>
          </cell>
          <cell r="T426">
            <v>1</v>
          </cell>
          <cell r="U426">
            <v>1.5955070521411704E-5</v>
          </cell>
          <cell r="V426">
            <v>-1</v>
          </cell>
          <cell r="X426">
            <v>0</v>
          </cell>
          <cell r="Y426">
            <v>0</v>
          </cell>
          <cell r="Z426">
            <v>1266</v>
          </cell>
          <cell r="AA426">
            <v>1.3308734251068325E-3</v>
          </cell>
          <cell r="AB426">
            <v>-1</v>
          </cell>
        </row>
        <row r="427">
          <cell r="C427" t="str">
            <v>Serena W</v>
          </cell>
          <cell r="D427">
            <v>3565</v>
          </cell>
          <cell r="E427">
            <v>4.5915870276396799E-2</v>
          </cell>
          <cell r="F427">
            <v>3794</v>
          </cell>
          <cell r="G427">
            <v>6.0533537558236004E-2</v>
          </cell>
          <cell r="H427">
            <v>-6.0358460727464425E-2</v>
          </cell>
          <cell r="J427">
            <v>64093</v>
          </cell>
          <cell r="K427">
            <v>6.3126346259724839E-2</v>
          </cell>
          <cell r="L427">
            <v>45177</v>
          </cell>
          <cell r="M427">
            <v>4.7491997413942631E-2</v>
          </cell>
          <cell r="N427">
            <v>0.41870863492485122</v>
          </cell>
          <cell r="Q427" t="str">
            <v xml:space="preserve"> セレナワゴン</v>
          </cell>
          <cell r="R427">
            <v>3565</v>
          </cell>
          <cell r="S427">
            <v>4.5915870276396799E-2</v>
          </cell>
          <cell r="T427">
            <v>3794</v>
          </cell>
          <cell r="U427">
            <v>6.0533537558236004E-2</v>
          </cell>
          <cell r="V427">
            <v>-6.0358460727464425E-2</v>
          </cell>
          <cell r="X427">
            <v>64093</v>
          </cell>
          <cell r="Y427">
            <v>6.3126346259724839E-2</v>
          </cell>
          <cell r="Z427">
            <v>45177</v>
          </cell>
          <cell r="AA427">
            <v>4.7491997413942631E-2</v>
          </cell>
          <cell r="AB427">
            <v>0.41870863492485122</v>
          </cell>
        </row>
        <row r="428">
          <cell r="C428" t="str">
            <v>Cedric Van</v>
          </cell>
          <cell r="D428">
            <v>0</v>
          </cell>
          <cell r="E428">
            <v>0</v>
          </cell>
          <cell r="F428">
            <v>1</v>
          </cell>
          <cell r="G428">
            <v>1.5955070521411704E-5</v>
          </cell>
          <cell r="H428">
            <v>-1</v>
          </cell>
          <cell r="J428">
            <v>2</v>
          </cell>
          <cell r="K428">
            <v>1.9698359028201157E-6</v>
          </cell>
          <cell r="L428">
            <v>261</v>
          </cell>
          <cell r="M428">
            <v>2.7437437910970242E-4</v>
          </cell>
          <cell r="N428">
            <v>-0.9923371647509579</v>
          </cell>
          <cell r="Q428" t="str">
            <v xml:space="preserve"> セドリックバン</v>
          </cell>
          <cell r="R428">
            <v>0</v>
          </cell>
          <cell r="S428">
            <v>0</v>
          </cell>
          <cell r="T428">
            <v>1</v>
          </cell>
          <cell r="U428">
            <v>1.5955070521411704E-5</v>
          </cell>
          <cell r="V428">
            <v>-1</v>
          </cell>
          <cell r="X428">
            <v>2</v>
          </cell>
          <cell r="Y428">
            <v>1.9698359028201157E-6</v>
          </cell>
          <cell r="Z428">
            <v>261</v>
          </cell>
          <cell r="AA428">
            <v>2.7437437910970242E-4</v>
          </cell>
          <cell r="AB428">
            <v>-0.9923371647509579</v>
          </cell>
        </row>
        <row r="429">
          <cell r="C429" t="str">
            <v>Gloria Van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 t="str">
            <v>NM</v>
          </cell>
          <cell r="J429">
            <v>2</v>
          </cell>
          <cell r="K429">
            <v>1.9698359028201157E-6</v>
          </cell>
          <cell r="L429">
            <v>134</v>
          </cell>
          <cell r="M429">
            <v>1.4086653946628402E-4</v>
          </cell>
          <cell r="N429">
            <v>-0.9850746268656716</v>
          </cell>
          <cell r="Q429" t="str">
            <v xml:space="preserve"> グロリアバン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>NM</v>
          </cell>
          <cell r="X429">
            <v>2</v>
          </cell>
          <cell r="Y429">
            <v>1.9698359028201157E-6</v>
          </cell>
          <cell r="Z429">
            <v>134</v>
          </cell>
          <cell r="AA429">
            <v>1.4086653946628402E-4</v>
          </cell>
          <cell r="AB429">
            <v>-0.9850746268656716</v>
          </cell>
        </row>
        <row r="430">
          <cell r="C430" t="str">
            <v>Bluebird Van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 t="str">
            <v>NM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 t="str">
            <v>NM</v>
          </cell>
          <cell r="Q430" t="str">
            <v xml:space="preserve"> ブルーバードバン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 t="str">
            <v>NM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 t="str">
            <v>NM</v>
          </cell>
        </row>
        <row r="431">
          <cell r="C431" t="str">
            <v>Avenir CRG</v>
          </cell>
          <cell r="D431">
            <v>0</v>
          </cell>
          <cell r="E431">
            <v>0</v>
          </cell>
          <cell r="F431">
            <v>5</v>
          </cell>
          <cell r="G431">
            <v>7.9775352607058529E-5</v>
          </cell>
          <cell r="H431">
            <v>-1</v>
          </cell>
          <cell r="J431">
            <v>11</v>
          </cell>
          <cell r="K431">
            <v>1.0834097465510636E-5</v>
          </cell>
          <cell r="L431">
            <v>3174</v>
          </cell>
          <cell r="M431">
            <v>3.3366447482536228E-3</v>
          </cell>
          <cell r="N431">
            <v>-0.99653434152488973</v>
          </cell>
          <cell r="Q431" t="str">
            <v xml:space="preserve"> アベニュールカーゴ</v>
          </cell>
          <cell r="R431">
            <v>0</v>
          </cell>
          <cell r="S431">
            <v>0</v>
          </cell>
          <cell r="T431">
            <v>5</v>
          </cell>
          <cell r="U431">
            <v>7.9775352607058529E-5</v>
          </cell>
          <cell r="V431">
            <v>-1</v>
          </cell>
          <cell r="X431">
            <v>11</v>
          </cell>
          <cell r="Y431">
            <v>1.0834097465510636E-5</v>
          </cell>
          <cell r="Z431">
            <v>3174</v>
          </cell>
          <cell r="AA431">
            <v>3.3366447482536228E-3</v>
          </cell>
          <cell r="AB431">
            <v>-0.99653434152488973</v>
          </cell>
        </row>
        <row r="432">
          <cell r="C432" t="str">
            <v>Skyline Van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 t="str">
            <v>NM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 t="str">
            <v>NM</v>
          </cell>
          <cell r="Q432" t="str">
            <v xml:space="preserve"> スカイラインバン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 t="str">
            <v>NM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 t="str">
            <v>NM</v>
          </cell>
        </row>
        <row r="433">
          <cell r="C433" t="str">
            <v>AD Van</v>
          </cell>
          <cell r="D433">
            <v>2565</v>
          </cell>
          <cell r="E433">
            <v>3.3036243270394887E-2</v>
          </cell>
          <cell r="F433">
            <v>2163</v>
          </cell>
          <cell r="G433">
            <v>3.4510817537813515E-2</v>
          </cell>
          <cell r="H433">
            <v>0.18585298196948674</v>
          </cell>
          <cell r="J433">
            <v>39747</v>
          </cell>
          <cell r="K433">
            <v>3.9147533814695566E-2</v>
          </cell>
          <cell r="L433">
            <v>31605</v>
          </cell>
          <cell r="M433">
            <v>3.3224529700238106E-2</v>
          </cell>
          <cell r="N433">
            <v>0.25761746559088761</v>
          </cell>
          <cell r="Q433" t="str">
            <v xml:space="preserve"> ADバン</v>
          </cell>
          <cell r="R433">
            <v>2565</v>
          </cell>
          <cell r="S433">
            <v>3.3036243270394887E-2</v>
          </cell>
          <cell r="T433">
            <v>2163</v>
          </cell>
          <cell r="U433">
            <v>3.4510817537813515E-2</v>
          </cell>
          <cell r="V433">
            <v>0.18585298196948674</v>
          </cell>
          <cell r="X433">
            <v>39747</v>
          </cell>
          <cell r="Y433">
            <v>3.9147533814695566E-2</v>
          </cell>
          <cell r="Z433">
            <v>31605</v>
          </cell>
          <cell r="AA433">
            <v>3.3224529700238106E-2</v>
          </cell>
          <cell r="AB433">
            <v>0.25761746559088761</v>
          </cell>
        </row>
        <row r="434">
          <cell r="C434" t="str">
            <v>Sunny Truck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 t="str">
            <v>NM</v>
          </cell>
          <cell r="J434">
            <v>0</v>
          </cell>
          <cell r="K434">
            <v>0</v>
          </cell>
          <cell r="L434">
            <v>1</v>
          </cell>
          <cell r="M434">
            <v>1.0512428318379405E-6</v>
          </cell>
          <cell r="N434">
            <v>-1</v>
          </cell>
          <cell r="Q434" t="str">
            <v xml:space="preserve"> サニートラック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 t="str">
            <v>NM</v>
          </cell>
          <cell r="X434">
            <v>0</v>
          </cell>
          <cell r="Y434">
            <v>0</v>
          </cell>
          <cell r="Z434">
            <v>1</v>
          </cell>
          <cell r="AA434">
            <v>1.0512428318379405E-6</v>
          </cell>
          <cell r="AB434">
            <v>-1</v>
          </cell>
        </row>
        <row r="435">
          <cell r="C435" t="str">
            <v>S-Cargo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 t="str">
            <v>NM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 t="str">
            <v>NM</v>
          </cell>
          <cell r="Q435" t="str">
            <v xml:space="preserve"> サニーカーゴ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 t="str">
            <v>NM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 t="str">
            <v>NM</v>
          </cell>
        </row>
        <row r="436">
          <cell r="C436" t="str">
            <v>Prairie Van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 t="str">
            <v>NM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 t="str">
            <v>NM</v>
          </cell>
          <cell r="Q436" t="str">
            <v xml:space="preserve"> プレーリーバン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 t="str">
            <v>NM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 t="str">
            <v>NM</v>
          </cell>
        </row>
        <row r="438">
          <cell r="B438" t="str">
            <v xml:space="preserve">   Honda Total</v>
          </cell>
          <cell r="C438" t="str">
            <v>Gloria Van</v>
          </cell>
          <cell r="D438">
            <v>471</v>
          </cell>
          <cell r="E438">
            <v>5.5457435535146591E-3</v>
          </cell>
          <cell r="F438">
            <v>434</v>
          </cell>
          <cell r="G438">
            <v>5.4243219597550308E-3</v>
          </cell>
          <cell r="H438">
            <v>8.5253456221198176E-2</v>
          </cell>
          <cell r="J438">
            <v>5860</v>
          </cell>
          <cell r="K438">
            <v>6.2495334179402135E-3</v>
          </cell>
          <cell r="L438">
            <v>6324</v>
          </cell>
          <cell r="M438">
            <v>7.1169811575560529E-3</v>
          </cell>
          <cell r="N438">
            <v>-7.3371283997469949E-2</v>
          </cell>
          <cell r="P438" t="str">
            <v xml:space="preserve">   Honda Total</v>
          </cell>
          <cell r="Q438" t="str">
            <v xml:space="preserve"> グロリアバン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 t="str">
            <v>NM</v>
          </cell>
          <cell r="X438">
            <v>5860</v>
          </cell>
          <cell r="Y438">
            <v>6.2495334179402135E-3</v>
          </cell>
          <cell r="Z438">
            <v>6324</v>
          </cell>
          <cell r="AA438">
            <v>7.1169811575560529E-3</v>
          </cell>
          <cell r="AB438">
            <v>-7.3371283997469949E-2</v>
          </cell>
        </row>
        <row r="439">
          <cell r="C439" t="str">
            <v>City pro</v>
          </cell>
          <cell r="D439">
            <v>482</v>
          </cell>
          <cell r="E439">
            <v>6.2079802168929187E-3</v>
          </cell>
          <cell r="F439">
            <v>554</v>
          </cell>
          <cell r="G439">
            <v>8.8391090688620839E-3</v>
          </cell>
          <cell r="H439">
            <v>-0.12996389891696747</v>
          </cell>
          <cell r="J439">
            <v>6342</v>
          </cell>
          <cell r="K439">
            <v>6.2463496478425869E-3</v>
          </cell>
          <cell r="L439">
            <v>6813</v>
          </cell>
          <cell r="M439">
            <v>7.1621174133118881E-3</v>
          </cell>
          <cell r="N439">
            <v>-6.9132540730955538E-2</v>
          </cell>
          <cell r="Q439" t="str">
            <v xml:space="preserve"> シティプロ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>NM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 t="str">
            <v>NM</v>
          </cell>
        </row>
        <row r="440">
          <cell r="B440" t="str">
            <v xml:space="preserve">   Honda Total</v>
          </cell>
          <cell r="C440" t="str">
            <v>Civic pro</v>
          </cell>
          <cell r="D440">
            <v>482</v>
          </cell>
          <cell r="E440">
            <v>6.2079802168929187E-3</v>
          </cell>
          <cell r="F440">
            <v>554</v>
          </cell>
          <cell r="G440">
            <v>8.8391090688620839E-3</v>
          </cell>
          <cell r="H440">
            <v>-0.12996389891696747</v>
          </cell>
          <cell r="J440">
            <v>6342</v>
          </cell>
          <cell r="K440">
            <v>6.2463496478425869E-3</v>
          </cell>
          <cell r="L440">
            <v>6878</v>
          </cell>
          <cell r="M440">
            <v>7.2304481973813539E-3</v>
          </cell>
          <cell r="N440">
            <v>-7.792963070660075E-2</v>
          </cell>
          <cell r="P440" t="str">
            <v xml:space="preserve">   Honda Total</v>
          </cell>
          <cell r="Q440" t="str">
            <v xml:space="preserve"> シビックプロ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 t="str">
            <v>NM</v>
          </cell>
          <cell r="X440">
            <v>6342</v>
          </cell>
          <cell r="Y440">
            <v>6.2463496478425869E-3</v>
          </cell>
          <cell r="Z440">
            <v>6878</v>
          </cell>
          <cell r="AA440">
            <v>7.2304481973813539E-3</v>
          </cell>
          <cell r="AB440">
            <v>-7.792963070660075E-2</v>
          </cell>
        </row>
        <row r="441">
          <cell r="C441" t="str">
            <v>City pro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 t="str">
            <v>NM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 t="str">
            <v>NM</v>
          </cell>
          <cell r="Q441" t="str">
            <v xml:space="preserve"> シティプロ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 t="str">
            <v>NM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 t="str">
            <v>NM</v>
          </cell>
        </row>
        <row r="442">
          <cell r="C442" t="str">
            <v>Civic pro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 t="str">
            <v>NM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 t="str">
            <v>NM</v>
          </cell>
          <cell r="Q442" t="str">
            <v xml:space="preserve"> シビックプロ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 t="str">
            <v>NM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 t="str">
            <v>NM</v>
          </cell>
        </row>
        <row r="443">
          <cell r="C443" t="str">
            <v>Partner (Orthia)</v>
          </cell>
          <cell r="D443">
            <v>482</v>
          </cell>
          <cell r="E443">
            <v>6.2079802168929187E-3</v>
          </cell>
          <cell r="F443">
            <v>554</v>
          </cell>
          <cell r="G443">
            <v>8.8391090688620839E-3</v>
          </cell>
          <cell r="H443">
            <v>-0.12996389891696747</v>
          </cell>
          <cell r="J443">
            <v>6342</v>
          </cell>
          <cell r="K443">
            <v>6.2463496478425869E-3</v>
          </cell>
          <cell r="L443">
            <v>6783</v>
          </cell>
          <cell r="M443">
            <v>7.1305801283567498E-3</v>
          </cell>
          <cell r="N443">
            <v>-6.5015479876160964E-2</v>
          </cell>
          <cell r="Q443" t="str">
            <v xml:space="preserve"> パートナー</v>
          </cell>
          <cell r="R443">
            <v>482</v>
          </cell>
          <cell r="S443">
            <v>6.2079802168929187E-3</v>
          </cell>
          <cell r="T443">
            <v>554</v>
          </cell>
          <cell r="U443">
            <v>8.8391090688620839E-3</v>
          </cell>
          <cell r="V443">
            <v>-0.12996389891696747</v>
          </cell>
          <cell r="X443">
            <v>6342</v>
          </cell>
          <cell r="Y443">
            <v>6.2463496478425869E-3</v>
          </cell>
          <cell r="Z443">
            <v>6783</v>
          </cell>
          <cell r="AA443">
            <v>7.1305801283567498E-3</v>
          </cell>
          <cell r="AB443">
            <v>-6.5015479876160964E-2</v>
          </cell>
        </row>
        <row r="444">
          <cell r="C444" t="str">
            <v>Jazz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 t="str">
            <v>NM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 t="str">
            <v>NM</v>
          </cell>
          <cell r="Q444" t="str">
            <v xml:space="preserve"> ジャズ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 t="str">
            <v>NM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 t="str">
            <v>NM</v>
          </cell>
        </row>
        <row r="445">
          <cell r="C445" t="str">
            <v>Horizon</v>
          </cell>
          <cell r="D445">
            <v>6787</v>
          </cell>
          <cell r="E445">
            <v>7.9912869421876837E-2</v>
          </cell>
          <cell r="F445">
            <v>10584</v>
          </cell>
          <cell r="G445">
            <v>0.1322834645669291</v>
          </cell>
          <cell r="H445">
            <v>-0.35874905517762656</v>
          </cell>
          <cell r="J445">
            <v>0</v>
          </cell>
          <cell r="K445">
            <v>0</v>
          </cell>
          <cell r="L445">
            <v>30</v>
          </cell>
          <cell r="M445">
            <v>3.1537284955138214E-5</v>
          </cell>
          <cell r="N445">
            <v>-1</v>
          </cell>
          <cell r="Q445" t="str">
            <v xml:space="preserve"> ホライズン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 t="str">
            <v>NM</v>
          </cell>
          <cell r="X445">
            <v>0</v>
          </cell>
          <cell r="Y445">
            <v>0</v>
          </cell>
          <cell r="Z445">
            <v>30</v>
          </cell>
          <cell r="AA445">
            <v>3.1537284955138214E-5</v>
          </cell>
          <cell r="AB445">
            <v>-1</v>
          </cell>
        </row>
        <row r="446">
          <cell r="B446" t="str">
            <v xml:space="preserve">   Mitsubishi Total</v>
          </cell>
          <cell r="C446" t="str">
            <v>Expert</v>
          </cell>
          <cell r="D446">
            <v>6787</v>
          </cell>
          <cell r="E446">
            <v>7.9912869421876837E-2</v>
          </cell>
          <cell r="F446">
            <v>10584</v>
          </cell>
          <cell r="G446">
            <v>0.13228346456692913</v>
          </cell>
          <cell r="H446">
            <v>-0.35874905517762656</v>
          </cell>
          <cell r="J446">
            <v>103823</v>
          </cell>
          <cell r="K446">
            <v>0.11072445529877249</v>
          </cell>
          <cell r="L446">
            <v>119855</v>
          </cell>
          <cell r="M446">
            <v>0.13488389889925376</v>
          </cell>
          <cell r="N446">
            <v>-0.13376162863460017</v>
          </cell>
          <cell r="P446" t="str">
            <v xml:space="preserve">   Mitsubishi Total</v>
          </cell>
          <cell r="Q446" t="str">
            <v xml:space="preserve"> エキスパート</v>
          </cell>
          <cell r="R446">
            <v>815</v>
          </cell>
          <cell r="S446">
            <v>9.6988016327307774E-3</v>
          </cell>
          <cell r="T446">
            <v>831</v>
          </cell>
          <cell r="U446">
            <v>8.7672100015825285E-3</v>
          </cell>
          <cell r="V446">
            <v>-1.9253910950661868E-2</v>
          </cell>
          <cell r="X446">
            <v>103823</v>
          </cell>
          <cell r="Y446">
            <v>0.11072445529877249</v>
          </cell>
          <cell r="Z446">
            <v>119855</v>
          </cell>
          <cell r="AA446">
            <v>0.13488389889925376</v>
          </cell>
          <cell r="AB446">
            <v>-0.13376162863460017</v>
          </cell>
        </row>
        <row r="447">
          <cell r="C447" t="str">
            <v>Canter</v>
          </cell>
          <cell r="D447">
            <v>9164</v>
          </cell>
          <cell r="E447">
            <v>0.11802890188300147</v>
          </cell>
          <cell r="F447">
            <v>9130</v>
          </cell>
          <cell r="G447">
            <v>0.14566979386048889</v>
          </cell>
          <cell r="H447">
            <v>3.7239868565168699E-3</v>
          </cell>
          <cell r="J447">
            <v>112987</v>
          </cell>
          <cell r="K447">
            <v>0.11128292457596821</v>
          </cell>
          <cell r="L447">
            <v>132133</v>
          </cell>
          <cell r="M447">
            <v>0.1389038690992426</v>
          </cell>
          <cell r="N447">
            <v>-0.14489945736492771</v>
          </cell>
          <cell r="Q447" t="str">
            <v xml:space="preserve"> キャンター</v>
          </cell>
          <cell r="R447">
            <v>2487</v>
          </cell>
          <cell r="S447">
            <v>2.928293889085129E-2</v>
          </cell>
          <cell r="T447">
            <v>2394</v>
          </cell>
          <cell r="U447">
            <v>2.9921259842519685E-2</v>
          </cell>
          <cell r="V447">
            <v>3.8847117794486241E-2</v>
          </cell>
          <cell r="X447">
            <v>32003</v>
          </cell>
          <cell r="Y447">
            <v>3.4130344364221951E-2</v>
          </cell>
          <cell r="Z447">
            <v>36095</v>
          </cell>
          <cell r="AA447">
            <v>4.0621036508852897E-2</v>
          </cell>
          <cell r="AB447">
            <v>-0.11336750242415849</v>
          </cell>
        </row>
        <row r="448">
          <cell r="B448" t="str">
            <v xml:space="preserve">   Mitsubishi Total</v>
          </cell>
          <cell r="C448" t="str">
            <v>Canter 15</v>
          </cell>
          <cell r="D448">
            <v>9164</v>
          </cell>
          <cell r="E448">
            <v>0.11802890188300147</v>
          </cell>
          <cell r="F448">
            <v>9130</v>
          </cell>
          <cell r="G448">
            <v>0.14566979386048887</v>
          </cell>
          <cell r="H448">
            <v>3.7239868565168699E-3</v>
          </cell>
          <cell r="J448">
            <v>112987</v>
          </cell>
          <cell r="K448">
            <v>0.1112829245759682</v>
          </cell>
          <cell r="L448">
            <v>128985</v>
          </cell>
          <cell r="M448">
            <v>0.13559455666461676</v>
          </cell>
          <cell r="N448">
            <v>-0.12402992596038298</v>
          </cell>
          <cell r="P448" t="str">
            <v xml:space="preserve">   Mitsubishi Total</v>
          </cell>
          <cell r="Q448" t="str">
            <v xml:space="preserve"> キャンター15</v>
          </cell>
          <cell r="R448">
            <v>559</v>
          </cell>
          <cell r="S448">
            <v>6.5818909690333214E-3</v>
          </cell>
          <cell r="T448">
            <v>526</v>
          </cell>
          <cell r="U448">
            <v>6.5741782277215352E-3</v>
          </cell>
          <cell r="V448">
            <v>6.2737642585551257E-2</v>
          </cell>
          <cell r="X448">
            <v>112987</v>
          </cell>
          <cell r="Y448">
            <v>0.1112829245759682</v>
          </cell>
          <cell r="Z448">
            <v>128985</v>
          </cell>
          <cell r="AA448">
            <v>0.13559455666461676</v>
          </cell>
          <cell r="AB448">
            <v>-0.12402992596038298</v>
          </cell>
        </row>
        <row r="449">
          <cell r="B449" t="str">
            <v xml:space="preserve">   Honda Total</v>
          </cell>
          <cell r="C449" t="str">
            <v>Canter</v>
          </cell>
          <cell r="D449">
            <v>4979</v>
          </cell>
          <cell r="E449">
            <v>6.4127662862883489E-2</v>
          </cell>
          <cell r="F449">
            <v>1995</v>
          </cell>
          <cell r="G449">
            <v>3.1830365690216349E-2</v>
          </cell>
          <cell r="H449">
            <v>1.4957393483709271</v>
          </cell>
          <cell r="J449">
            <v>36982</v>
          </cell>
          <cell r="K449">
            <v>3.6424235679046756E-2</v>
          </cell>
          <cell r="L449">
            <v>38090</v>
          </cell>
          <cell r="M449">
            <v>4.004183946470715E-2</v>
          </cell>
          <cell r="N449">
            <v>-2.9088999737463928E-2</v>
          </cell>
          <cell r="P449" t="str">
            <v xml:space="preserve">   Honda Total</v>
          </cell>
          <cell r="Q449" t="str">
            <v xml:space="preserve"> キャンター</v>
          </cell>
          <cell r="R449">
            <v>4979</v>
          </cell>
          <cell r="S449">
            <v>6.4127662862883489E-2</v>
          </cell>
          <cell r="T449">
            <v>1995</v>
          </cell>
          <cell r="U449">
            <v>3.1830365690216349E-2</v>
          </cell>
          <cell r="V449">
            <v>1.4957393483709271</v>
          </cell>
          <cell r="X449">
            <v>36982</v>
          </cell>
          <cell r="Y449">
            <v>3.6424235679046756E-2</v>
          </cell>
          <cell r="Z449">
            <v>38090</v>
          </cell>
          <cell r="AA449">
            <v>4.004183946470715E-2</v>
          </cell>
          <cell r="AB449">
            <v>-2.9088999737463928E-2</v>
          </cell>
        </row>
        <row r="450">
          <cell r="C450" t="str">
            <v>Canter 15</v>
          </cell>
          <cell r="D450">
            <v>609</v>
          </cell>
          <cell r="E450">
            <v>7.8436928466551602E-3</v>
          </cell>
          <cell r="F450">
            <v>488</v>
          </cell>
          <cell r="G450">
            <v>7.7860744144489123E-3</v>
          </cell>
          <cell r="H450">
            <v>0.24795081967213117</v>
          </cell>
          <cell r="J450">
            <v>8816</v>
          </cell>
          <cell r="K450">
            <v>8.6830366596310701E-3</v>
          </cell>
          <cell r="L450">
            <v>6649</v>
          </cell>
          <cell r="M450">
            <v>6.9897135888904657E-3</v>
          </cell>
          <cell r="N450">
            <v>0.32591367122875625</v>
          </cell>
          <cell r="Q450" t="str">
            <v xml:space="preserve"> キャンター15</v>
          </cell>
          <cell r="R450">
            <v>609</v>
          </cell>
          <cell r="S450">
            <v>7.8436928466551602E-3</v>
          </cell>
          <cell r="T450">
            <v>488</v>
          </cell>
          <cell r="U450">
            <v>7.7860744144489123E-3</v>
          </cell>
          <cell r="V450">
            <v>0.24795081967213117</v>
          </cell>
          <cell r="X450">
            <v>8816</v>
          </cell>
          <cell r="Y450">
            <v>8.6830366596310701E-3</v>
          </cell>
          <cell r="Z450">
            <v>6649</v>
          </cell>
          <cell r="AA450">
            <v>6.9897135888904657E-3</v>
          </cell>
          <cell r="AB450">
            <v>0.32591367122875625</v>
          </cell>
        </row>
        <row r="451">
          <cell r="C451" t="str">
            <v>Delica</v>
          </cell>
          <cell r="D451">
            <v>294</v>
          </cell>
          <cell r="E451">
            <v>3.7866103397645604E-3</v>
          </cell>
          <cell r="F451">
            <v>331</v>
          </cell>
          <cell r="G451">
            <v>5.281128342587274E-3</v>
          </cell>
          <cell r="H451">
            <v>-0.11178247734138969</v>
          </cell>
          <cell r="J451">
            <v>4505</v>
          </cell>
          <cell r="K451">
            <v>4.43705537110231E-3</v>
          </cell>
          <cell r="L451">
            <v>3208</v>
          </cell>
          <cell r="M451">
            <v>3.3723870045361129E-3</v>
          </cell>
          <cell r="N451">
            <v>0.40430174563591015</v>
          </cell>
          <cell r="Q451" t="str">
            <v xml:space="preserve"> デリカ</v>
          </cell>
          <cell r="R451">
            <v>294</v>
          </cell>
          <cell r="S451">
            <v>3.7866103397645604E-3</v>
          </cell>
          <cell r="T451">
            <v>331</v>
          </cell>
          <cell r="U451">
            <v>5.281128342587274E-3</v>
          </cell>
          <cell r="V451">
            <v>-0.11178247734138969</v>
          </cell>
          <cell r="X451">
            <v>4505</v>
          </cell>
          <cell r="Y451">
            <v>4.43705537110231E-3</v>
          </cell>
          <cell r="Z451">
            <v>3208</v>
          </cell>
          <cell r="AA451">
            <v>3.3723870045361129E-3</v>
          </cell>
          <cell r="AB451">
            <v>0.40430174563591015</v>
          </cell>
        </row>
        <row r="452">
          <cell r="C452" t="str">
            <v>Delica Wagon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 t="str">
            <v>NM</v>
          </cell>
          <cell r="J452">
            <v>2</v>
          </cell>
          <cell r="K452">
            <v>1.9698359028201157E-6</v>
          </cell>
          <cell r="L452">
            <v>776</v>
          </cell>
          <cell r="M452">
            <v>8.157644375062417E-4</v>
          </cell>
          <cell r="N452">
            <v>-0.99742268041237114</v>
          </cell>
          <cell r="Q452" t="str">
            <v xml:space="preserve"> デリカワゴン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 t="str">
            <v>NM</v>
          </cell>
          <cell r="X452">
            <v>2</v>
          </cell>
          <cell r="Y452">
            <v>1.9698359028201157E-6</v>
          </cell>
          <cell r="Z452">
            <v>776</v>
          </cell>
          <cell r="AA452">
            <v>8.157644375062417E-4</v>
          </cell>
          <cell r="AB452">
            <v>-0.99742268041237114</v>
          </cell>
        </row>
        <row r="453">
          <cell r="C453" t="str">
            <v>Delica Cargo</v>
          </cell>
          <cell r="D453">
            <v>0</v>
          </cell>
          <cell r="E453">
            <v>0</v>
          </cell>
          <cell r="F453">
            <v>2</v>
          </cell>
          <cell r="G453">
            <v>3.1910141042823408E-5</v>
          </cell>
          <cell r="H453">
            <v>-1</v>
          </cell>
          <cell r="J453">
            <v>6</v>
          </cell>
          <cell r="K453">
            <v>5.9095077084603467E-6</v>
          </cell>
          <cell r="L453">
            <v>563</v>
          </cell>
          <cell r="M453">
            <v>5.9184971432476045E-4</v>
          </cell>
          <cell r="N453">
            <v>-0.98934280639431615</v>
          </cell>
          <cell r="Q453" t="str">
            <v xml:space="preserve"> デリカカーゴ</v>
          </cell>
          <cell r="R453">
            <v>0</v>
          </cell>
          <cell r="S453">
            <v>0</v>
          </cell>
          <cell r="T453">
            <v>2</v>
          </cell>
          <cell r="U453">
            <v>3.1910141042823408E-5</v>
          </cell>
          <cell r="V453">
            <v>-1</v>
          </cell>
          <cell r="X453">
            <v>6</v>
          </cell>
          <cell r="Y453">
            <v>5.9095077084603467E-6</v>
          </cell>
          <cell r="Z453">
            <v>563</v>
          </cell>
          <cell r="AA453">
            <v>5.9184971432476045E-4</v>
          </cell>
          <cell r="AB453">
            <v>-0.98934280639431615</v>
          </cell>
        </row>
        <row r="454">
          <cell r="C454" t="str">
            <v>Delica Space Gear</v>
          </cell>
          <cell r="D454">
            <v>454</v>
          </cell>
          <cell r="E454">
            <v>5.8473506607248657E-3</v>
          </cell>
          <cell r="F454">
            <v>566</v>
          </cell>
          <cell r="G454">
            <v>9.0305699151190244E-3</v>
          </cell>
          <cell r="H454">
            <v>-0.19787985865724378</v>
          </cell>
          <cell r="J454">
            <v>6417</v>
          </cell>
          <cell r="K454">
            <v>6.3202184941983409E-3</v>
          </cell>
          <cell r="L454">
            <v>8627</v>
          </cell>
          <cell r="M454">
            <v>9.0690719102659127E-3</v>
          </cell>
          <cell r="N454">
            <v>-0.25617248174336382</v>
          </cell>
          <cell r="Q454" t="str">
            <v xml:space="preserve"> デリカスペースギア</v>
          </cell>
          <cell r="R454">
            <v>454</v>
          </cell>
          <cell r="S454">
            <v>5.8473506607248657E-3</v>
          </cell>
          <cell r="T454">
            <v>566</v>
          </cell>
          <cell r="U454">
            <v>9.0305699151190244E-3</v>
          </cell>
          <cell r="V454">
            <v>-0.19787985865724378</v>
          </cell>
          <cell r="X454">
            <v>6417</v>
          </cell>
          <cell r="Y454">
            <v>6.3202184941983409E-3</v>
          </cell>
          <cell r="Z454">
            <v>8627</v>
          </cell>
          <cell r="AA454">
            <v>9.0690719102659127E-3</v>
          </cell>
          <cell r="AB454">
            <v>-0.25617248174336382</v>
          </cell>
        </row>
        <row r="455">
          <cell r="C455" t="str">
            <v>Sigma Van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 t="str">
            <v>NM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 t="str">
            <v>NM</v>
          </cell>
          <cell r="Q455" t="str">
            <v xml:space="preserve"> シグマバン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 t="str">
            <v>NM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 t="str">
            <v>NM</v>
          </cell>
        </row>
        <row r="456">
          <cell r="C456" t="str">
            <v>Libero Cargo</v>
          </cell>
          <cell r="D456">
            <v>488</v>
          </cell>
          <cell r="E456">
            <v>6.2852579789289299E-3</v>
          </cell>
          <cell r="F456">
            <v>506</v>
          </cell>
          <cell r="G456">
            <v>8.0732656838343221E-3</v>
          </cell>
          <cell r="H456">
            <v>-3.5573122529644285E-2</v>
          </cell>
          <cell r="J456">
            <v>8297</v>
          </cell>
          <cell r="K456">
            <v>8.1718642428492503E-3</v>
          </cell>
          <cell r="L456">
            <v>8869</v>
          </cell>
          <cell r="M456">
            <v>9.3234726755706942E-3</v>
          </cell>
          <cell r="N456">
            <v>-6.4494306009696745E-2</v>
          </cell>
          <cell r="Q456" t="str">
            <v xml:space="preserve"> リベロカーゴ</v>
          </cell>
          <cell r="R456">
            <v>488</v>
          </cell>
          <cell r="S456">
            <v>6.2852579789289299E-3</v>
          </cell>
          <cell r="T456">
            <v>506</v>
          </cell>
          <cell r="U456">
            <v>8.0732656838343221E-3</v>
          </cell>
          <cell r="V456">
            <v>-3.5573122529644285E-2</v>
          </cell>
          <cell r="X456">
            <v>8297</v>
          </cell>
          <cell r="Y456">
            <v>8.1718642428492503E-3</v>
          </cell>
          <cell r="Z456">
            <v>8869</v>
          </cell>
          <cell r="AA456">
            <v>9.3234726755706942E-3</v>
          </cell>
          <cell r="AB456">
            <v>-6.4494306009696745E-2</v>
          </cell>
        </row>
        <row r="457">
          <cell r="B457" t="str">
            <v xml:space="preserve">   Mitsubishi Total</v>
          </cell>
          <cell r="C457" t="str">
            <v>Townbox</v>
          </cell>
          <cell r="D457">
            <v>36</v>
          </cell>
          <cell r="E457">
            <v>4.6366657221606864E-4</v>
          </cell>
          <cell r="F457">
            <v>186</v>
          </cell>
          <cell r="G457">
            <v>2.9676431169825771E-3</v>
          </cell>
          <cell r="H457">
            <v>-0.80645161290322576</v>
          </cell>
          <cell r="J457">
            <v>1167</v>
          </cell>
          <cell r="K457">
            <v>1.1493992492955375E-3</v>
          </cell>
          <cell r="L457">
            <v>2868</v>
          </cell>
          <cell r="M457">
            <v>3.0149644417112129E-3</v>
          </cell>
          <cell r="N457">
            <v>-0.59309623430962344</v>
          </cell>
          <cell r="P457" t="str">
            <v xml:space="preserve">   Mitsubishi Total</v>
          </cell>
          <cell r="Q457" t="str">
            <v xml:space="preserve"> タウンボックス</v>
          </cell>
          <cell r="R457">
            <v>36</v>
          </cell>
          <cell r="S457">
            <v>4.6366657221606864E-4</v>
          </cell>
          <cell r="T457">
            <v>186</v>
          </cell>
          <cell r="U457">
            <v>2.9676431169825771E-3</v>
          </cell>
          <cell r="V457">
            <v>-0.80645161290322576</v>
          </cell>
          <cell r="X457">
            <v>1167</v>
          </cell>
          <cell r="Y457">
            <v>1.1493992492955375E-3</v>
          </cell>
          <cell r="Z457">
            <v>2868</v>
          </cell>
          <cell r="AA457">
            <v>3.0149644417112129E-3</v>
          </cell>
          <cell r="AB457">
            <v>-0.59309623430962344</v>
          </cell>
        </row>
        <row r="458">
          <cell r="C458" t="str">
            <v>Lancer Van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 t="str">
            <v>NM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 t="str">
            <v>NM</v>
          </cell>
          <cell r="Q458" t="str">
            <v xml:space="preserve"> ランサーカーゴ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 t="str">
            <v>NM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NM</v>
          </cell>
        </row>
        <row r="459">
          <cell r="C459" t="str">
            <v>Strada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 t="str">
            <v>NM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 t="str">
            <v>NM</v>
          </cell>
          <cell r="Q459" t="str">
            <v xml:space="preserve"> ストラーダ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 t="str">
            <v>NM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 t="str">
            <v>NM</v>
          </cell>
        </row>
        <row r="460">
          <cell r="C460" t="str">
            <v>Pajero</v>
          </cell>
          <cell r="D460">
            <v>0</v>
          </cell>
          <cell r="E460">
            <v>0</v>
          </cell>
          <cell r="F460">
            <v>4</v>
          </cell>
          <cell r="G460">
            <v>6.3820282085646815E-5</v>
          </cell>
          <cell r="H460">
            <v>-1</v>
          </cell>
          <cell r="J460">
            <v>5</v>
          </cell>
          <cell r="K460">
            <v>4.9245897570502886E-6</v>
          </cell>
          <cell r="L460">
            <v>240</v>
          </cell>
          <cell r="M460">
            <v>2.5229827964110571E-4</v>
          </cell>
          <cell r="N460">
            <v>-0.97916666666666663</v>
          </cell>
          <cell r="Q460" t="str">
            <v xml:space="preserve"> パジェロ</v>
          </cell>
          <cell r="R460">
            <v>0</v>
          </cell>
          <cell r="S460">
            <v>0</v>
          </cell>
          <cell r="T460">
            <v>4</v>
          </cell>
          <cell r="U460">
            <v>6.3820282085646815E-5</v>
          </cell>
          <cell r="V460">
            <v>-1</v>
          </cell>
          <cell r="X460">
            <v>5</v>
          </cell>
          <cell r="Y460">
            <v>4.9245897570502886E-6</v>
          </cell>
          <cell r="Z460">
            <v>240</v>
          </cell>
          <cell r="AA460">
            <v>2.5229827964110571E-4</v>
          </cell>
          <cell r="AB460">
            <v>-0.97916666666666663</v>
          </cell>
        </row>
        <row r="461">
          <cell r="C461" t="str">
            <v>Pajero Wagon</v>
          </cell>
          <cell r="D461">
            <v>794</v>
          </cell>
          <cell r="E461">
            <v>1.0226423842765514E-2</v>
          </cell>
          <cell r="F461">
            <v>1970</v>
          </cell>
          <cell r="G461">
            <v>3.1431488927181062E-2</v>
          </cell>
          <cell r="H461">
            <v>-0.59695431472081217</v>
          </cell>
          <cell r="J461">
            <v>15854</v>
          </cell>
          <cell r="K461">
            <v>1.5614889201655055E-2</v>
          </cell>
          <cell r="L461">
            <v>15719</v>
          </cell>
          <cell r="M461">
            <v>1.6524486073660586E-2</v>
          </cell>
          <cell r="N461">
            <v>8.5883325911317865E-3</v>
          </cell>
          <cell r="Q461" t="str">
            <v xml:space="preserve"> パジェロワゴン</v>
          </cell>
          <cell r="R461">
            <v>794</v>
          </cell>
          <cell r="S461">
            <v>1.0226423842765514E-2</v>
          </cell>
          <cell r="T461">
            <v>1970</v>
          </cell>
          <cell r="U461">
            <v>3.1431488927181062E-2</v>
          </cell>
          <cell r="V461">
            <v>-0.59695431472081217</v>
          </cell>
          <cell r="X461">
            <v>15854</v>
          </cell>
          <cell r="Y461">
            <v>1.5614889201655055E-2</v>
          </cell>
          <cell r="Z461">
            <v>15719</v>
          </cell>
          <cell r="AA461">
            <v>1.6524486073660586E-2</v>
          </cell>
          <cell r="AB461">
            <v>8.5883325911317865E-3</v>
          </cell>
        </row>
        <row r="462">
          <cell r="C462" t="str">
            <v>Pajero IO</v>
          </cell>
          <cell r="D462">
            <v>1487</v>
          </cell>
          <cell r="E462">
            <v>1.9152005357924835E-2</v>
          </cell>
          <cell r="F462">
            <v>3038</v>
          </cell>
          <cell r="G462">
            <v>4.8471504244048759E-2</v>
          </cell>
          <cell r="H462">
            <v>-0.51053324555628699</v>
          </cell>
          <cell r="J462">
            <v>30485</v>
          </cell>
          <cell r="K462">
            <v>3.0025223748735612E-2</v>
          </cell>
          <cell r="L462">
            <v>45219</v>
          </cell>
          <cell r="M462">
            <v>4.753614961287983E-2</v>
          </cell>
          <cell r="N462">
            <v>-0.32583648466352644</v>
          </cell>
          <cell r="Q462" t="str">
            <v xml:space="preserve"> パジェロイオ</v>
          </cell>
          <cell r="R462">
            <v>1487</v>
          </cell>
          <cell r="S462">
            <v>1.9152005357924835E-2</v>
          </cell>
          <cell r="T462">
            <v>3038</v>
          </cell>
          <cell r="U462">
            <v>4.8471504244048759E-2</v>
          </cell>
          <cell r="V462">
            <v>-0.51053324555628699</v>
          </cell>
          <cell r="X462">
            <v>30485</v>
          </cell>
          <cell r="Y462">
            <v>3.0025223748735612E-2</v>
          </cell>
          <cell r="Z462">
            <v>45219</v>
          </cell>
          <cell r="AA462">
            <v>4.753614961287983E-2</v>
          </cell>
          <cell r="AB462">
            <v>-0.32583648466352644</v>
          </cell>
        </row>
        <row r="463">
          <cell r="C463" t="str">
            <v>Jeep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 t="str">
            <v>NM</v>
          </cell>
          <cell r="J463">
            <v>0</v>
          </cell>
          <cell r="K463">
            <v>0</v>
          </cell>
          <cell r="L463">
            <v>6</v>
          </cell>
          <cell r="M463">
            <v>6.3074569910276426E-6</v>
          </cell>
          <cell r="N463">
            <v>-1</v>
          </cell>
          <cell r="Q463" t="str">
            <v xml:space="preserve"> ジープ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 t="str">
            <v>NM</v>
          </cell>
          <cell r="X463">
            <v>0</v>
          </cell>
          <cell r="Y463">
            <v>0</v>
          </cell>
          <cell r="Z463">
            <v>6</v>
          </cell>
          <cell r="AA463">
            <v>6.3074569910276426E-6</v>
          </cell>
          <cell r="AB463">
            <v>-1</v>
          </cell>
        </row>
        <row r="464">
          <cell r="C464" t="str">
            <v>Pajero Jr.</v>
          </cell>
          <cell r="D464">
            <v>0</v>
          </cell>
          <cell r="E464">
            <v>0</v>
          </cell>
          <cell r="F464">
            <v>1</v>
          </cell>
          <cell r="G464">
            <v>1.5955070521411704E-5</v>
          </cell>
          <cell r="H464">
            <v>-1</v>
          </cell>
          <cell r="J464">
            <v>6</v>
          </cell>
          <cell r="K464">
            <v>5.9095077084603467E-6</v>
          </cell>
          <cell r="L464">
            <v>32</v>
          </cell>
          <cell r="M464">
            <v>3.3639770618814096E-5</v>
          </cell>
          <cell r="N464">
            <v>-0.8125</v>
          </cell>
          <cell r="Q464" t="str">
            <v xml:space="preserve"> パジェロジュニア</v>
          </cell>
          <cell r="R464">
            <v>0</v>
          </cell>
          <cell r="S464">
            <v>0</v>
          </cell>
          <cell r="T464">
            <v>1</v>
          </cell>
          <cell r="U464">
            <v>1.5955070521411704E-5</v>
          </cell>
          <cell r="V464">
            <v>-1</v>
          </cell>
          <cell r="X464">
            <v>6</v>
          </cell>
          <cell r="Y464">
            <v>5.9095077084603467E-6</v>
          </cell>
          <cell r="Z464">
            <v>32</v>
          </cell>
          <cell r="AA464">
            <v>3.3639770618814096E-5</v>
          </cell>
          <cell r="AB464">
            <v>-0.8125</v>
          </cell>
        </row>
        <row r="465">
          <cell r="C465" t="str">
            <v>Challenger</v>
          </cell>
          <cell r="D465">
            <v>3897</v>
          </cell>
          <cell r="E465">
            <v>4.588484634404804E-2</v>
          </cell>
          <cell r="F465">
            <v>3707</v>
          </cell>
          <cell r="G465">
            <v>4.6331708536432939E-2</v>
          </cell>
          <cell r="H465">
            <v>5.1254383598597242E-2</v>
          </cell>
          <cell r="J465">
            <v>445</v>
          </cell>
          <cell r="K465">
            <v>4.3828848837747572E-4</v>
          </cell>
          <cell r="L465">
            <v>1267</v>
          </cell>
          <cell r="M465">
            <v>1.3319246679386705E-3</v>
          </cell>
          <cell r="N465">
            <v>-0.64877663772691396</v>
          </cell>
          <cell r="Q465" t="str">
            <v xml:space="preserve"> チャレンジャー</v>
          </cell>
          <cell r="R465">
            <v>23</v>
          </cell>
          <cell r="S465">
            <v>2.9623142113804386E-4</v>
          </cell>
          <cell r="T465">
            <v>43</v>
          </cell>
          <cell r="U465">
            <v>6.8606803242070335E-4</v>
          </cell>
          <cell r="V465">
            <v>-0.46511627906976749</v>
          </cell>
          <cell r="X465">
            <v>445</v>
          </cell>
          <cell r="Y465">
            <v>4.3828848837747572E-4</v>
          </cell>
          <cell r="Z465">
            <v>1267</v>
          </cell>
          <cell r="AA465">
            <v>1.3319246679386705E-3</v>
          </cell>
          <cell r="AB465">
            <v>-0.64877663772691396</v>
          </cell>
        </row>
        <row r="466">
          <cell r="B466" t="str">
            <v xml:space="preserve">   Mazda Total</v>
          </cell>
          <cell r="C466" t="str">
            <v>Townbox</v>
          </cell>
          <cell r="D466">
            <v>3897</v>
          </cell>
          <cell r="E466">
            <v>4.588484634404804E-2</v>
          </cell>
          <cell r="F466">
            <v>3707</v>
          </cell>
          <cell r="G466">
            <v>4.6331708536432946E-2</v>
          </cell>
          <cell r="H466">
            <v>5.1254383598597242E-2</v>
          </cell>
          <cell r="J466">
            <v>47717</v>
          </cell>
          <cell r="K466">
            <v>5.0888905478473238E-2</v>
          </cell>
          <cell r="L466">
            <v>49256</v>
          </cell>
          <cell r="M466">
            <v>5.5432325094336016E-2</v>
          </cell>
          <cell r="N466">
            <v>-3.1244924476205971E-2</v>
          </cell>
          <cell r="P466" t="str">
            <v xml:space="preserve">   Mazda Total</v>
          </cell>
          <cell r="Q466" t="str">
            <v xml:space="preserve"> タウンボックス</v>
          </cell>
          <cell r="R466">
            <v>13</v>
          </cell>
          <cell r="S466">
            <v>1.5470481131963203E-4</v>
          </cell>
          <cell r="T466">
            <v>100</v>
          </cell>
          <cell r="U466">
            <v>1.0550192541013874E-3</v>
          </cell>
          <cell r="V466">
            <v>-0.87</v>
          </cell>
          <cell r="X466">
            <v>47717</v>
          </cell>
          <cell r="Y466">
            <v>5.0888905478473238E-2</v>
          </cell>
          <cell r="Z466">
            <v>49256</v>
          </cell>
          <cell r="AA466">
            <v>5.5432325094336016E-2</v>
          </cell>
          <cell r="AB466">
            <v>-3.1244924476205971E-2</v>
          </cell>
        </row>
        <row r="467">
          <cell r="C467" t="str">
            <v>Titan</v>
          </cell>
          <cell r="D467">
            <v>3305</v>
          </cell>
          <cell r="E467">
            <v>4.2567167254836294E-2</v>
          </cell>
          <cell r="F467">
            <v>3374</v>
          </cell>
          <cell r="G467">
            <v>5.3832407939243099E-2</v>
          </cell>
          <cell r="H467">
            <v>-2.0450503852993518E-2</v>
          </cell>
          <cell r="J467">
            <v>51022</v>
          </cell>
          <cell r="K467">
            <v>5.0252483716843967E-2</v>
          </cell>
          <cell r="L467">
            <v>52980</v>
          </cell>
          <cell r="M467">
            <v>5.5694845230774087E-2</v>
          </cell>
          <cell r="N467">
            <v>-3.6957342393356019E-2</v>
          </cell>
          <cell r="Q467" t="str">
            <v xml:space="preserve"> タイタン</v>
          </cell>
          <cell r="R467">
            <v>1066</v>
          </cell>
          <cell r="S467">
            <v>1.2551513010714705E-2</v>
          </cell>
          <cell r="T467">
            <v>561</v>
          </cell>
          <cell r="U467">
            <v>7.0116235470566177E-3</v>
          </cell>
          <cell r="V467">
            <v>0.90017825311942956</v>
          </cell>
          <cell r="X467">
            <v>7749</v>
          </cell>
          <cell r="Y467">
            <v>8.2641014429383469E-3</v>
          </cell>
          <cell r="Z467">
            <v>6767</v>
          </cell>
          <cell r="AA467">
            <v>7.6155299641337462E-3</v>
          </cell>
          <cell r="AB467">
            <v>0.14511600413772729</v>
          </cell>
        </row>
        <row r="468">
          <cell r="B468" t="str">
            <v xml:space="preserve">   Mazda Total</v>
          </cell>
          <cell r="C468" t="str">
            <v>Proceed</v>
          </cell>
          <cell r="D468">
            <v>3305</v>
          </cell>
          <cell r="E468">
            <v>4.2567167254836301E-2</v>
          </cell>
          <cell r="F468">
            <v>3374</v>
          </cell>
          <cell r="G468">
            <v>5.3832407939243092E-2</v>
          </cell>
          <cell r="H468">
            <v>-2.0450503852993518E-2</v>
          </cell>
          <cell r="J468">
            <v>51022</v>
          </cell>
          <cell r="K468">
            <v>5.0252483716843967E-2</v>
          </cell>
          <cell r="L468">
            <v>52630</v>
          </cell>
          <cell r="M468">
            <v>5.5326910239630801E-2</v>
          </cell>
          <cell r="N468">
            <v>-3.0552916587497592E-2</v>
          </cell>
          <cell r="P468" t="str">
            <v xml:space="preserve">   Mazda Total</v>
          </cell>
          <cell r="Q468" t="str">
            <v xml:space="preserve"> プロシード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 t="str">
            <v>NM</v>
          </cell>
          <cell r="X468">
            <v>51022</v>
          </cell>
          <cell r="Y468">
            <v>5.0252483716843967E-2</v>
          </cell>
          <cell r="Z468">
            <v>52630</v>
          </cell>
          <cell r="AA468">
            <v>5.5326910239630801E-2</v>
          </cell>
          <cell r="AB468">
            <v>-3.0552916587497592E-2</v>
          </cell>
        </row>
        <row r="469">
          <cell r="C469" t="str">
            <v>Titan</v>
          </cell>
          <cell r="D469">
            <v>895</v>
          </cell>
          <cell r="E469">
            <v>1.1527266170371706E-2</v>
          </cell>
          <cell r="F469">
            <v>585</v>
          </cell>
          <cell r="G469">
            <v>9.3337162550258465E-3</v>
          </cell>
          <cell r="H469">
            <v>0.52991452991452981</v>
          </cell>
          <cell r="J469">
            <v>8644</v>
          </cell>
          <cell r="K469">
            <v>8.5136307719885403E-3</v>
          </cell>
          <cell r="L469">
            <v>7352</v>
          </cell>
          <cell r="M469">
            <v>7.7287372996725379E-3</v>
          </cell>
          <cell r="N469">
            <v>0.17573449401523389</v>
          </cell>
          <cell r="Q469" t="str">
            <v xml:space="preserve"> タイタン</v>
          </cell>
          <cell r="R469">
            <v>895</v>
          </cell>
          <cell r="S469">
            <v>1.1527266170371706E-2</v>
          </cell>
          <cell r="T469">
            <v>585</v>
          </cell>
          <cell r="U469">
            <v>9.3337162550258465E-3</v>
          </cell>
          <cell r="V469">
            <v>0.52991452991452981</v>
          </cell>
          <cell r="X469">
            <v>8644</v>
          </cell>
          <cell r="Y469">
            <v>8.5136307719885403E-3</v>
          </cell>
          <cell r="Z469">
            <v>7352</v>
          </cell>
          <cell r="AA469">
            <v>7.7287372996725379E-3</v>
          </cell>
          <cell r="AB469">
            <v>0.17573449401523389</v>
          </cell>
        </row>
        <row r="470">
          <cell r="C470" t="str">
            <v>Proceed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 t="str">
            <v>NM</v>
          </cell>
          <cell r="J470">
            <v>0</v>
          </cell>
          <cell r="K470">
            <v>0</v>
          </cell>
          <cell r="L470">
            <v>57</v>
          </cell>
          <cell r="M470">
            <v>5.9920841414762601E-5</v>
          </cell>
          <cell r="N470">
            <v>-1</v>
          </cell>
          <cell r="Q470" t="str">
            <v xml:space="preserve"> プロシード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 t="str">
            <v>NM</v>
          </cell>
          <cell r="X470">
            <v>0</v>
          </cell>
          <cell r="Y470">
            <v>0</v>
          </cell>
          <cell r="Z470">
            <v>57</v>
          </cell>
          <cell r="AA470">
            <v>5.9920841414762601E-5</v>
          </cell>
          <cell r="AB470">
            <v>-1</v>
          </cell>
        </row>
        <row r="471">
          <cell r="C471" t="str">
            <v>Proceed Wagon</v>
          </cell>
          <cell r="D471">
            <v>0</v>
          </cell>
          <cell r="E471">
            <v>0</v>
          </cell>
          <cell r="F471">
            <v>18</v>
          </cell>
          <cell r="G471">
            <v>2.8719126938541069E-4</v>
          </cell>
          <cell r="H471">
            <v>-1</v>
          </cell>
          <cell r="J471">
            <v>58</v>
          </cell>
          <cell r="K471">
            <v>5.7125241181783352E-5</v>
          </cell>
          <cell r="L471">
            <v>672</v>
          </cell>
          <cell r="M471">
            <v>7.0643518299509591E-4</v>
          </cell>
          <cell r="N471">
            <v>-0.91369047619047616</v>
          </cell>
          <cell r="Q471" t="str">
            <v xml:space="preserve"> プロシードワゴン</v>
          </cell>
          <cell r="R471">
            <v>0</v>
          </cell>
          <cell r="S471">
            <v>0</v>
          </cell>
          <cell r="T471">
            <v>18</v>
          </cell>
          <cell r="U471">
            <v>2.8719126938541069E-4</v>
          </cell>
          <cell r="V471">
            <v>-1</v>
          </cell>
          <cell r="X471">
            <v>58</v>
          </cell>
          <cell r="Y471">
            <v>5.7125241181783352E-5</v>
          </cell>
          <cell r="Z471">
            <v>672</v>
          </cell>
          <cell r="AA471">
            <v>7.0643518299509591E-4</v>
          </cell>
          <cell r="AB471">
            <v>-0.91369047619047616</v>
          </cell>
        </row>
        <row r="472">
          <cell r="C472" t="str">
            <v>Bongo</v>
          </cell>
          <cell r="D472">
            <v>1131</v>
          </cell>
          <cell r="E472">
            <v>1.4566858143788155E-2</v>
          </cell>
          <cell r="F472">
            <v>1191</v>
          </cell>
          <cell r="G472">
            <v>1.9002488991001341E-2</v>
          </cell>
          <cell r="H472">
            <v>-5.0377833753148638E-2</v>
          </cell>
          <cell r="J472">
            <v>16792</v>
          </cell>
          <cell r="K472">
            <v>1.6538742240077689E-2</v>
          </cell>
          <cell r="L472">
            <v>15959</v>
          </cell>
          <cell r="M472">
            <v>1.6776784353301689E-2</v>
          </cell>
          <cell r="N472">
            <v>5.2196252898051299E-2</v>
          </cell>
          <cell r="Q472" t="str">
            <v xml:space="preserve"> ボンゴ</v>
          </cell>
          <cell r="R472">
            <v>1131</v>
          </cell>
          <cell r="S472">
            <v>1.4566858143788155E-2</v>
          </cell>
          <cell r="T472">
            <v>1191</v>
          </cell>
          <cell r="U472">
            <v>1.9002488991001341E-2</v>
          </cell>
          <cell r="V472">
            <v>-5.0377833753148638E-2</v>
          </cell>
          <cell r="X472">
            <v>16792</v>
          </cell>
          <cell r="Y472">
            <v>1.6538742240077689E-2</v>
          </cell>
          <cell r="Z472">
            <v>15959</v>
          </cell>
          <cell r="AA472">
            <v>1.6776784353301689E-2</v>
          </cell>
          <cell r="AB472">
            <v>5.2196252898051299E-2</v>
          </cell>
        </row>
        <row r="473">
          <cell r="C473" t="str">
            <v>Bongo Wagon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 t="str">
            <v>NM</v>
          </cell>
          <cell r="J473">
            <v>0</v>
          </cell>
          <cell r="K473">
            <v>0</v>
          </cell>
          <cell r="L473">
            <v>252</v>
          </cell>
          <cell r="M473">
            <v>2.6491319362316099E-4</v>
          </cell>
          <cell r="N473">
            <v>-1</v>
          </cell>
          <cell r="Q473" t="str">
            <v xml:space="preserve"> ボンゴワゴン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 t="str">
            <v>NM</v>
          </cell>
          <cell r="X473">
            <v>0</v>
          </cell>
          <cell r="Y473">
            <v>0</v>
          </cell>
          <cell r="Z473">
            <v>252</v>
          </cell>
          <cell r="AA473">
            <v>2.6491319362316099E-4</v>
          </cell>
          <cell r="AB473">
            <v>-1</v>
          </cell>
        </row>
        <row r="474">
          <cell r="C474" t="str">
            <v>Bongo Frendee</v>
          </cell>
          <cell r="D474">
            <v>569</v>
          </cell>
          <cell r="E474">
            <v>7.3285077664150848E-3</v>
          </cell>
          <cell r="F474">
            <v>649</v>
          </cell>
          <cell r="G474">
            <v>1.0354840768396196E-2</v>
          </cell>
          <cell r="H474">
            <v>-0.12326656394453006</v>
          </cell>
          <cell r="J474">
            <v>12276</v>
          </cell>
          <cell r="K474">
            <v>1.2090852771509869E-2</v>
          </cell>
          <cell r="L474">
            <v>12992</v>
          </cell>
          <cell r="M474">
            <v>1.3657746871238522E-2</v>
          </cell>
          <cell r="N474">
            <v>-5.5110837438423599E-2</v>
          </cell>
          <cell r="Q474" t="str">
            <v xml:space="preserve"> ボンゴフレンディー</v>
          </cell>
          <cell r="R474">
            <v>569</v>
          </cell>
          <cell r="S474">
            <v>7.3285077664150848E-3</v>
          </cell>
          <cell r="T474">
            <v>649</v>
          </cell>
          <cell r="U474">
            <v>1.0354840768396196E-2</v>
          </cell>
          <cell r="V474">
            <v>-0.12326656394453006</v>
          </cell>
          <cell r="X474">
            <v>12276</v>
          </cell>
          <cell r="Y474">
            <v>1.2090852771509869E-2</v>
          </cell>
          <cell r="Z474">
            <v>12992</v>
          </cell>
          <cell r="AA474">
            <v>1.3657746871238522E-2</v>
          </cell>
          <cell r="AB474">
            <v>-5.5110837438423599E-2</v>
          </cell>
        </row>
        <row r="475">
          <cell r="C475" t="str">
            <v>Brawny</v>
          </cell>
          <cell r="D475">
            <v>256</v>
          </cell>
          <cell r="E475">
            <v>3.297184513536488E-3</v>
          </cell>
          <cell r="F475">
            <v>482</v>
          </cell>
          <cell r="G475">
            <v>7.6903439913204421E-3</v>
          </cell>
          <cell r="H475">
            <v>-0.46887966804979253</v>
          </cell>
          <cell r="J475">
            <v>6763</v>
          </cell>
          <cell r="K475">
            <v>6.6610001053862208E-3</v>
          </cell>
          <cell r="L475">
            <v>7884</v>
          </cell>
          <cell r="M475">
            <v>8.2879984862103215E-3</v>
          </cell>
          <cell r="N475">
            <v>-0.14218670725520044</v>
          </cell>
          <cell r="Q475" t="str">
            <v xml:space="preserve"> ブラウニー</v>
          </cell>
          <cell r="R475">
            <v>256</v>
          </cell>
          <cell r="S475">
            <v>3.297184513536488E-3</v>
          </cell>
          <cell r="T475">
            <v>482</v>
          </cell>
          <cell r="U475">
            <v>7.6903439913204421E-3</v>
          </cell>
          <cell r="V475">
            <v>-0.46887966804979253</v>
          </cell>
          <cell r="X475">
            <v>6763</v>
          </cell>
          <cell r="Y475">
            <v>6.6610001053862208E-3</v>
          </cell>
          <cell r="Z475">
            <v>7884</v>
          </cell>
          <cell r="AA475">
            <v>8.2879984862103215E-3</v>
          </cell>
          <cell r="AB475">
            <v>-0.14218670725520044</v>
          </cell>
        </row>
        <row r="476">
          <cell r="C476" t="str">
            <v>Brawny Wagon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 t="str">
            <v>NM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 t="str">
            <v>NM</v>
          </cell>
          <cell r="Q476" t="str">
            <v xml:space="preserve"> ブラウニーワゴン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 t="str">
            <v>NM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 t="str">
            <v>NM</v>
          </cell>
        </row>
        <row r="477">
          <cell r="B477" t="str">
            <v xml:space="preserve">   Mazda Total</v>
          </cell>
          <cell r="C477" t="str">
            <v>Luce Van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 t="str">
            <v>NM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 t="str">
            <v>NM</v>
          </cell>
          <cell r="P477" t="str">
            <v xml:space="preserve">   Mazda Total</v>
          </cell>
          <cell r="Q477" t="str">
            <v xml:space="preserve"> ルーチェバン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>NM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 t="str">
            <v>NM</v>
          </cell>
        </row>
        <row r="478">
          <cell r="C478" t="str">
            <v>Capella Van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 t="str">
            <v>NM</v>
          </cell>
          <cell r="J478">
            <v>0</v>
          </cell>
          <cell r="K478">
            <v>0</v>
          </cell>
          <cell r="L478">
            <v>244</v>
          </cell>
          <cell r="M478">
            <v>2.5650325096845744E-4</v>
          </cell>
          <cell r="N478">
            <v>-1</v>
          </cell>
          <cell r="Q478" t="str">
            <v xml:space="preserve"> カペラバン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 t="str">
            <v>NM</v>
          </cell>
          <cell r="X478">
            <v>0</v>
          </cell>
          <cell r="Y478">
            <v>0</v>
          </cell>
          <cell r="Z478">
            <v>244</v>
          </cell>
          <cell r="AA478">
            <v>2.5650325096845744E-4</v>
          </cell>
          <cell r="AB478">
            <v>-1</v>
          </cell>
        </row>
        <row r="479">
          <cell r="C479" t="str">
            <v>Familia Van</v>
          </cell>
          <cell r="D479">
            <v>371</v>
          </cell>
          <cell r="E479">
            <v>4.7783416192267074E-3</v>
          </cell>
          <cell r="F479">
            <v>352</v>
          </cell>
          <cell r="G479">
            <v>5.6161848235369198E-3</v>
          </cell>
          <cell r="H479">
            <v>5.3977272727272707E-2</v>
          </cell>
          <cell r="J479">
            <v>5268</v>
          </cell>
          <cell r="K479">
            <v>5.1885477680281844E-3</v>
          </cell>
          <cell r="L479">
            <v>4942</v>
          </cell>
          <cell r="M479">
            <v>5.1952420749431013E-3</v>
          </cell>
          <cell r="N479">
            <v>6.5965196276811078E-2</v>
          </cell>
          <cell r="Q479" t="str">
            <v xml:space="preserve"> ファミリアバン</v>
          </cell>
          <cell r="R479">
            <v>371</v>
          </cell>
          <cell r="S479">
            <v>4.7783416192267074E-3</v>
          </cell>
          <cell r="T479">
            <v>352</v>
          </cell>
          <cell r="U479">
            <v>5.6161848235369198E-3</v>
          </cell>
          <cell r="V479">
            <v>5.3977272727272707E-2</v>
          </cell>
          <cell r="X479">
            <v>5268</v>
          </cell>
          <cell r="Y479">
            <v>5.1885477680281844E-3</v>
          </cell>
          <cell r="Z479">
            <v>4942</v>
          </cell>
          <cell r="AA479">
            <v>5.1952420749431013E-3</v>
          </cell>
          <cell r="AB479">
            <v>6.5965196276811078E-2</v>
          </cell>
        </row>
        <row r="480">
          <cell r="C480" t="str">
            <v>Ford J80</v>
          </cell>
          <cell r="D480">
            <v>0</v>
          </cell>
          <cell r="E480">
            <v>0</v>
          </cell>
          <cell r="F480">
            <v>1</v>
          </cell>
          <cell r="G480">
            <v>1.5955070521411704E-5</v>
          </cell>
          <cell r="H480">
            <v>-1</v>
          </cell>
          <cell r="J480">
            <v>7</v>
          </cell>
          <cell r="K480">
            <v>6.8944256598704047E-6</v>
          </cell>
          <cell r="L480">
            <v>136</v>
          </cell>
          <cell r="M480">
            <v>1.4296902512995989E-4</v>
          </cell>
          <cell r="N480">
            <v>-0.94852941176470584</v>
          </cell>
          <cell r="Q480" t="str">
            <v xml:space="preserve"> フォードJ80</v>
          </cell>
          <cell r="R480">
            <v>0</v>
          </cell>
          <cell r="S480">
            <v>0</v>
          </cell>
          <cell r="T480">
            <v>1</v>
          </cell>
          <cell r="U480">
            <v>1.5955070521411704E-5</v>
          </cell>
          <cell r="V480">
            <v>-1</v>
          </cell>
          <cell r="X480">
            <v>7</v>
          </cell>
          <cell r="Y480">
            <v>6.8944256598704047E-6</v>
          </cell>
          <cell r="Z480">
            <v>136</v>
          </cell>
          <cell r="AA480">
            <v>1.4296902512995989E-4</v>
          </cell>
          <cell r="AB480">
            <v>-0.94852941176470584</v>
          </cell>
        </row>
        <row r="481">
          <cell r="C481" t="str">
            <v>Ford J100</v>
          </cell>
          <cell r="D481">
            <v>0</v>
          </cell>
          <cell r="E481">
            <v>0</v>
          </cell>
          <cell r="F481">
            <v>1</v>
          </cell>
          <cell r="G481">
            <v>1.5955070521411704E-5</v>
          </cell>
          <cell r="H481">
            <v>-1</v>
          </cell>
          <cell r="J481">
            <v>5</v>
          </cell>
          <cell r="K481">
            <v>4.9245897570502886E-6</v>
          </cell>
          <cell r="L481">
            <v>48</v>
          </cell>
          <cell r="M481">
            <v>5.0459655928221141E-5</v>
          </cell>
          <cell r="N481">
            <v>-0.89583333333333337</v>
          </cell>
          <cell r="Q481" t="str">
            <v xml:space="preserve"> フォードJ100</v>
          </cell>
          <cell r="R481">
            <v>0</v>
          </cell>
          <cell r="S481">
            <v>0</v>
          </cell>
          <cell r="T481">
            <v>1</v>
          </cell>
          <cell r="U481">
            <v>1.5955070521411704E-5</v>
          </cell>
          <cell r="V481">
            <v>-1</v>
          </cell>
          <cell r="X481">
            <v>5</v>
          </cell>
          <cell r="Y481">
            <v>4.9245897570502886E-6</v>
          </cell>
          <cell r="Z481">
            <v>48</v>
          </cell>
          <cell r="AA481">
            <v>5.0459655928221141E-5</v>
          </cell>
          <cell r="AB481">
            <v>-0.89583333333333337</v>
          </cell>
        </row>
        <row r="482">
          <cell r="C482" t="str">
            <v>Ford Spectron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 t="str">
            <v>NM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 t="str">
            <v>NM</v>
          </cell>
          <cell r="Q482" t="str">
            <v xml:space="preserve"> フォードスペクトロン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 t="str">
            <v>NM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 t="str">
            <v>NM</v>
          </cell>
        </row>
        <row r="483">
          <cell r="C483" t="str">
            <v>Ford Freda</v>
          </cell>
          <cell r="D483">
            <v>83</v>
          </cell>
          <cell r="E483">
            <v>1.0690090414981583E-3</v>
          </cell>
          <cell r="F483">
            <v>95</v>
          </cell>
          <cell r="G483">
            <v>1.515731699534112E-3</v>
          </cell>
          <cell r="H483">
            <v>-0.12631578947368416</v>
          </cell>
          <cell r="J483">
            <v>1209</v>
          </cell>
          <cell r="K483">
            <v>1.1907658032547599E-3</v>
          </cell>
          <cell r="L483">
            <v>2442</v>
          </cell>
          <cell r="M483">
            <v>2.5671349953482504E-3</v>
          </cell>
          <cell r="N483">
            <v>-0.50491400491400484</v>
          </cell>
          <cell r="Q483" t="str">
            <v xml:space="preserve"> フォードフリーダ</v>
          </cell>
          <cell r="R483">
            <v>83</v>
          </cell>
          <cell r="S483">
            <v>1.0690090414981583E-3</v>
          </cell>
          <cell r="T483">
            <v>95</v>
          </cell>
          <cell r="U483">
            <v>1.515731699534112E-3</v>
          </cell>
          <cell r="V483">
            <v>-0.12631578947368416</v>
          </cell>
          <cell r="X483">
            <v>1209</v>
          </cell>
          <cell r="Y483">
            <v>1.1907658032547599E-3</v>
          </cell>
          <cell r="Z483">
            <v>2442</v>
          </cell>
          <cell r="AA483">
            <v>2.5671349953482504E-3</v>
          </cell>
          <cell r="AB483">
            <v>-0.50491400491400484</v>
          </cell>
        </row>
        <row r="484">
          <cell r="C484" t="str">
            <v>Ford Laser Van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 t="str">
            <v>NM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 t="str">
            <v>NM</v>
          </cell>
          <cell r="Q484" t="str">
            <v xml:space="preserve"> レーザーバン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 t="str">
            <v>NM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 t="str">
            <v>NM</v>
          </cell>
        </row>
        <row r="485">
          <cell r="C485" t="str">
            <v>Ford Festiva Van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 t="str">
            <v>NM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 t="str">
            <v>NM</v>
          </cell>
          <cell r="Q485" t="str">
            <v xml:space="preserve"> フェスティババン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 t="str">
            <v>NM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 t="str">
            <v>NM</v>
          </cell>
        </row>
        <row r="486">
          <cell r="C486" t="str">
            <v>Eunos Cargo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 t="str">
            <v>NM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 t="str">
            <v>NM</v>
          </cell>
          <cell r="Q486" t="str">
            <v xml:space="preserve"> ユーノスカーゴ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 t="str">
            <v>NM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 t="str">
            <v>NM</v>
          </cell>
        </row>
        <row r="487">
          <cell r="C487" t="str">
            <v>Eunos Wagon</v>
          </cell>
          <cell r="D487">
            <v>3571</v>
          </cell>
          <cell r="E487">
            <v>4.2046391145649349E-2</v>
          </cell>
          <cell r="F487">
            <v>3810</v>
          </cell>
          <cell r="G487">
            <v>4.7619047619047616E-2</v>
          </cell>
          <cell r="H487">
            <v>-6.2729658792650911E-2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 t="str">
            <v>NM</v>
          </cell>
          <cell r="Q487" t="str">
            <v xml:space="preserve"> ユーノスワゴン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 t="str">
            <v>NM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 t="str">
            <v>NM</v>
          </cell>
        </row>
        <row r="488">
          <cell r="B488" t="str">
            <v xml:space="preserve">   Isuzu Total</v>
          </cell>
          <cell r="C488" t="str">
            <v>Familia Van</v>
          </cell>
          <cell r="D488">
            <v>3571</v>
          </cell>
          <cell r="E488">
            <v>4.2046391145649356E-2</v>
          </cell>
          <cell r="F488">
            <v>3810</v>
          </cell>
          <cell r="G488">
            <v>4.7619047619047616E-2</v>
          </cell>
          <cell r="H488">
            <v>-6.2729658792650911E-2</v>
          </cell>
          <cell r="J488">
            <v>42489</v>
          </cell>
          <cell r="K488">
            <v>4.5313383173184597E-2</v>
          </cell>
          <cell r="L488">
            <v>48329</v>
          </cell>
          <cell r="M488">
            <v>5.4389086395244542E-2</v>
          </cell>
          <cell r="N488">
            <v>-0.12083841999627554</v>
          </cell>
          <cell r="P488" t="str">
            <v xml:space="preserve">   Isuzu Total</v>
          </cell>
          <cell r="Q488" t="str">
            <v xml:space="preserve"> ファミリアバン</v>
          </cell>
          <cell r="R488">
            <v>497</v>
          </cell>
          <cell r="S488">
            <v>5.9144839404505481E-3</v>
          </cell>
          <cell r="T488">
            <v>525</v>
          </cell>
          <cell r="U488">
            <v>5.5388510840322838E-3</v>
          </cell>
          <cell r="V488">
            <v>-5.3333333333333344E-2</v>
          </cell>
          <cell r="X488">
            <v>42489</v>
          </cell>
          <cell r="Y488">
            <v>4.5313383173184597E-2</v>
          </cell>
          <cell r="Z488">
            <v>48329</v>
          </cell>
          <cell r="AA488">
            <v>5.4389086395244542E-2</v>
          </cell>
          <cell r="AB488">
            <v>-0.12083841999627554</v>
          </cell>
        </row>
        <row r="489">
          <cell r="C489" t="str">
            <v>Elf 350</v>
          </cell>
          <cell r="D489">
            <v>5934</v>
          </cell>
          <cell r="E489">
            <v>7.6427706653615299E-2</v>
          </cell>
          <cell r="F489">
            <v>4234</v>
          </cell>
          <cell r="G489">
            <v>6.7553768587657159E-2</v>
          </cell>
          <cell r="H489">
            <v>0.40151157298063289</v>
          </cell>
          <cell r="J489">
            <v>48423</v>
          </cell>
          <cell r="K489">
            <v>4.7692681961129232E-2</v>
          </cell>
          <cell r="L489">
            <v>52022</v>
          </cell>
          <cell r="M489">
            <v>5.4687754597873346E-2</v>
          </cell>
          <cell r="N489">
            <v>-6.918226904002156E-2</v>
          </cell>
          <cell r="Q489" t="str">
            <v xml:space="preserve"> エルフ350</v>
          </cell>
          <cell r="R489">
            <v>778</v>
          </cell>
          <cell r="S489">
            <v>9.1604851053809014E-3</v>
          </cell>
          <cell r="T489">
            <v>731</v>
          </cell>
          <cell r="U489">
            <v>9.1363579552555928E-3</v>
          </cell>
          <cell r="V489">
            <v>6.4295485636114869E-2</v>
          </cell>
          <cell r="X489">
            <v>9007</v>
          </cell>
          <cell r="Y489">
            <v>9.6057248285644197E-3</v>
          </cell>
          <cell r="Z489">
            <v>9281</v>
          </cell>
          <cell r="AA489">
            <v>1.0444766306653657E-2</v>
          </cell>
          <cell r="AB489">
            <v>-2.9522680745609264E-2</v>
          </cell>
        </row>
        <row r="490">
          <cell r="B490" t="str">
            <v xml:space="preserve">   Isuzu Total</v>
          </cell>
          <cell r="C490" t="str">
            <v>Elf 250</v>
          </cell>
          <cell r="D490">
            <v>5934</v>
          </cell>
          <cell r="E490">
            <v>7.6427706653615313E-2</v>
          </cell>
          <cell r="F490">
            <v>4234</v>
          </cell>
          <cell r="G490">
            <v>6.7553768587657159E-2</v>
          </cell>
          <cell r="H490">
            <v>0.40151157298063289</v>
          </cell>
          <cell r="J490">
            <v>48423</v>
          </cell>
          <cell r="K490">
            <v>4.7692681961129225E-2</v>
          </cell>
          <cell r="L490">
            <v>52563</v>
          </cell>
          <cell r="M490">
            <v>5.5256476969897661E-2</v>
          </cell>
          <cell r="N490">
            <v>-7.8762627703898191E-2</v>
          </cell>
          <cell r="P490" t="str">
            <v xml:space="preserve">   Isuzu Total</v>
          </cell>
          <cell r="Q490" t="str">
            <v xml:space="preserve"> エルフ250</v>
          </cell>
          <cell r="R490">
            <v>2019</v>
          </cell>
          <cell r="S490">
            <v>2.3772518544683856E-2</v>
          </cell>
          <cell r="T490">
            <v>1984</v>
          </cell>
          <cell r="U490">
            <v>2.4796900387451568E-2</v>
          </cell>
          <cell r="V490">
            <v>1.7641129032258007E-2</v>
          </cell>
          <cell r="X490">
            <v>48423</v>
          </cell>
          <cell r="Y490">
            <v>4.7692681961129225E-2</v>
          </cell>
          <cell r="Z490">
            <v>52563</v>
          </cell>
          <cell r="AA490">
            <v>5.5256476969897661E-2</v>
          </cell>
          <cell r="AB490">
            <v>-7.8762627703898191E-2</v>
          </cell>
        </row>
        <row r="491">
          <cell r="C491" t="str">
            <v>Elf 350</v>
          </cell>
          <cell r="D491">
            <v>994</v>
          </cell>
          <cell r="E491">
            <v>1.2802349243965895E-2</v>
          </cell>
          <cell r="F491">
            <v>700</v>
          </cell>
          <cell r="G491">
            <v>1.1168549364988194E-2</v>
          </cell>
          <cell r="H491">
            <v>0.41999999999999993</v>
          </cell>
          <cell r="J491">
            <v>10001</v>
          </cell>
          <cell r="K491">
            <v>9.8501644320519877E-3</v>
          </cell>
          <cell r="L491">
            <v>9981</v>
          </cell>
          <cell r="M491">
            <v>1.0492454704574484E-2</v>
          </cell>
          <cell r="N491">
            <v>2.0038072337440482E-3</v>
          </cell>
          <cell r="Q491" t="str">
            <v xml:space="preserve"> エルフ350</v>
          </cell>
          <cell r="R491">
            <v>994</v>
          </cell>
          <cell r="S491">
            <v>1.2802349243965895E-2</v>
          </cell>
          <cell r="T491">
            <v>700</v>
          </cell>
          <cell r="U491">
            <v>1.1168549364988194E-2</v>
          </cell>
          <cell r="V491">
            <v>0.41999999999999993</v>
          </cell>
          <cell r="X491">
            <v>10001</v>
          </cell>
          <cell r="Y491">
            <v>9.8501644320519877E-3</v>
          </cell>
          <cell r="Z491">
            <v>9981</v>
          </cell>
          <cell r="AA491">
            <v>1.0492454704574484E-2</v>
          </cell>
          <cell r="AB491">
            <v>2.0038072337440482E-3</v>
          </cell>
        </row>
        <row r="492">
          <cell r="C492" t="str">
            <v>Elf 250</v>
          </cell>
          <cell r="D492">
            <v>4237</v>
          </cell>
          <cell r="E492">
            <v>5.4570979624430076E-2</v>
          </cell>
          <cell r="F492">
            <v>2593</v>
          </cell>
          <cell r="G492">
            <v>4.1371497862020552E-2</v>
          </cell>
          <cell r="H492">
            <v>0.63401465483995367</v>
          </cell>
          <cell r="J492">
            <v>26927</v>
          </cell>
          <cell r="K492">
            <v>2.6520885677618625E-2</v>
          </cell>
          <cell r="L492">
            <v>27288</v>
          </cell>
          <cell r="M492">
            <v>2.8686314395193719E-2</v>
          </cell>
          <cell r="N492">
            <v>-1.32292582820287E-2</v>
          </cell>
          <cell r="Q492" t="str">
            <v xml:space="preserve"> エルフ250</v>
          </cell>
          <cell r="R492">
            <v>4237</v>
          </cell>
          <cell r="S492">
            <v>5.4570979624430076E-2</v>
          </cell>
          <cell r="T492">
            <v>2593</v>
          </cell>
          <cell r="U492">
            <v>4.1371497862020552E-2</v>
          </cell>
          <cell r="V492">
            <v>0.63401465483995367</v>
          </cell>
          <cell r="X492">
            <v>26927</v>
          </cell>
          <cell r="Y492">
            <v>2.6520885677618625E-2</v>
          </cell>
          <cell r="Z492">
            <v>27288</v>
          </cell>
          <cell r="AA492">
            <v>2.8686314395193719E-2</v>
          </cell>
          <cell r="AB492">
            <v>-1.32292582820287E-2</v>
          </cell>
        </row>
        <row r="493">
          <cell r="C493" t="str">
            <v>Elf 150</v>
          </cell>
          <cell r="D493">
            <v>339</v>
          </cell>
          <cell r="E493">
            <v>4.3661935550346458E-3</v>
          </cell>
          <cell r="F493">
            <v>447</v>
          </cell>
          <cell r="G493">
            <v>7.1319165230710321E-3</v>
          </cell>
          <cell r="H493">
            <v>-0.24161073825503354</v>
          </cell>
          <cell r="J493">
            <v>5916</v>
          </cell>
          <cell r="K493">
            <v>5.8267746005419016E-3</v>
          </cell>
          <cell r="L493">
            <v>6929</v>
          </cell>
          <cell r="M493">
            <v>7.284061581805089E-3</v>
          </cell>
          <cell r="N493">
            <v>-0.1461971424447972</v>
          </cell>
          <cell r="Q493" t="str">
            <v xml:space="preserve"> エルフ150</v>
          </cell>
          <cell r="R493">
            <v>339</v>
          </cell>
          <cell r="S493">
            <v>4.3661935550346458E-3</v>
          </cell>
          <cell r="T493">
            <v>447</v>
          </cell>
          <cell r="U493">
            <v>7.1319165230710321E-3</v>
          </cell>
          <cell r="V493">
            <v>-0.24161073825503354</v>
          </cell>
          <cell r="X493">
            <v>5916</v>
          </cell>
          <cell r="Y493">
            <v>5.8267746005419016E-3</v>
          </cell>
          <cell r="Z493">
            <v>6929</v>
          </cell>
          <cell r="AA493">
            <v>7.284061581805089E-3</v>
          </cell>
          <cell r="AB493">
            <v>-0.1461971424447972</v>
          </cell>
        </row>
        <row r="494">
          <cell r="C494" t="str">
            <v>Fargo</v>
          </cell>
          <cell r="D494">
            <v>137</v>
          </cell>
          <cell r="E494">
            <v>1.7645088998222611E-3</v>
          </cell>
          <cell r="F494">
            <v>148</v>
          </cell>
          <cell r="G494">
            <v>2.3613504371689325E-3</v>
          </cell>
          <cell r="H494">
            <v>-7.4324324324324342E-2</v>
          </cell>
          <cell r="J494">
            <v>2189</v>
          </cell>
          <cell r="K494">
            <v>2.1559853956366164E-3</v>
          </cell>
          <cell r="L494">
            <v>2370</v>
          </cell>
          <cell r="M494">
            <v>2.491445511455919E-3</v>
          </cell>
          <cell r="N494">
            <v>-7.6371308016877637E-2</v>
          </cell>
          <cell r="Q494" t="str">
            <v xml:space="preserve"> ファーゴ</v>
          </cell>
          <cell r="R494">
            <v>137</v>
          </cell>
          <cell r="S494">
            <v>1.7645088998222611E-3</v>
          </cell>
          <cell r="T494">
            <v>148</v>
          </cell>
          <cell r="U494">
            <v>2.3613504371689325E-3</v>
          </cell>
          <cell r="V494">
            <v>-7.4324324324324342E-2</v>
          </cell>
          <cell r="X494">
            <v>2189</v>
          </cell>
          <cell r="Y494">
            <v>2.1559853956366164E-3</v>
          </cell>
          <cell r="Z494">
            <v>2370</v>
          </cell>
          <cell r="AA494">
            <v>2.491445511455919E-3</v>
          </cell>
          <cell r="AB494">
            <v>-7.6371308016877637E-2</v>
          </cell>
        </row>
        <row r="495">
          <cell r="C495" t="str">
            <v>Fargo Wagon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 t="str">
            <v>NM</v>
          </cell>
          <cell r="J495">
            <v>0</v>
          </cell>
          <cell r="K495">
            <v>0</v>
          </cell>
          <cell r="L495">
            <v>116</v>
          </cell>
          <cell r="M495">
            <v>1.2194416849320109E-4</v>
          </cell>
          <cell r="N495">
            <v>-1</v>
          </cell>
          <cell r="Q495" t="str">
            <v xml:space="preserve"> ファーゴワゴン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>NM</v>
          </cell>
          <cell r="X495">
            <v>0</v>
          </cell>
          <cell r="Y495">
            <v>0</v>
          </cell>
          <cell r="Z495">
            <v>116</v>
          </cell>
          <cell r="AA495">
            <v>1.2194416849320109E-4</v>
          </cell>
          <cell r="AB495">
            <v>-1</v>
          </cell>
        </row>
        <row r="496">
          <cell r="C496" t="str">
            <v>Fargo 4WD</v>
          </cell>
          <cell r="D496">
            <v>1</v>
          </cell>
          <cell r="E496">
            <v>1.2879627006001906E-5</v>
          </cell>
          <cell r="F496">
            <v>0</v>
          </cell>
          <cell r="G496">
            <v>0</v>
          </cell>
          <cell r="H496" t="str">
            <v>NM</v>
          </cell>
          <cell r="J496">
            <v>1</v>
          </cell>
          <cell r="K496">
            <v>9.8491795141005785E-7</v>
          </cell>
          <cell r="L496">
            <v>1</v>
          </cell>
          <cell r="M496">
            <v>1.0512428318379405E-6</v>
          </cell>
          <cell r="N496">
            <v>0</v>
          </cell>
          <cell r="Q496" t="str">
            <v xml:space="preserve"> ファーゴ4WD</v>
          </cell>
          <cell r="R496">
            <v>1</v>
          </cell>
          <cell r="S496">
            <v>1.2879627006001906E-5</v>
          </cell>
          <cell r="T496">
            <v>0</v>
          </cell>
          <cell r="U496">
            <v>0</v>
          </cell>
          <cell r="V496" t="str">
            <v>NM</v>
          </cell>
          <cell r="X496">
            <v>1</v>
          </cell>
          <cell r="Y496">
            <v>9.8491795141005785E-7</v>
          </cell>
          <cell r="Z496">
            <v>1</v>
          </cell>
          <cell r="AA496">
            <v>1.0512428318379405E-6</v>
          </cell>
          <cell r="AB496">
            <v>0</v>
          </cell>
        </row>
        <row r="497">
          <cell r="C497" t="str">
            <v>Fargo Filly</v>
          </cell>
          <cell r="D497">
            <v>27</v>
          </cell>
          <cell r="E497">
            <v>3.4774992916205145E-4</v>
          </cell>
          <cell r="F497">
            <v>33</v>
          </cell>
          <cell r="G497">
            <v>5.2651732720658626E-4</v>
          </cell>
          <cell r="H497">
            <v>-0.18181818181818177</v>
          </cell>
          <cell r="J497">
            <v>393</v>
          </cell>
          <cell r="K497">
            <v>3.8707275490415272E-4</v>
          </cell>
          <cell r="L497">
            <v>524</v>
          </cell>
          <cell r="M497">
            <v>5.5085124388308082E-4</v>
          </cell>
          <cell r="N497">
            <v>-0.25</v>
          </cell>
          <cell r="Q497" t="str">
            <v xml:space="preserve"> ファーゴフィリー</v>
          </cell>
          <cell r="R497">
            <v>27</v>
          </cell>
          <cell r="S497">
            <v>3.4774992916205145E-4</v>
          </cell>
          <cell r="T497">
            <v>33</v>
          </cell>
          <cell r="U497">
            <v>5.2651732720658626E-4</v>
          </cell>
          <cell r="V497">
            <v>-0.18181818181818177</v>
          </cell>
          <cell r="X497">
            <v>393</v>
          </cell>
          <cell r="Y497">
            <v>3.8707275490415272E-4</v>
          </cell>
          <cell r="Z497">
            <v>524</v>
          </cell>
          <cell r="AA497">
            <v>5.5085124388308082E-4</v>
          </cell>
          <cell r="AB497">
            <v>-0.25</v>
          </cell>
        </row>
        <row r="498">
          <cell r="C498" t="str">
            <v>Geminett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 t="str">
            <v>NM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 t="str">
            <v>NM</v>
          </cell>
          <cell r="Q498" t="str">
            <v xml:space="preserve"> ジェミネット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 t="str">
            <v>NM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NM</v>
          </cell>
        </row>
        <row r="499">
          <cell r="B499" t="str">
            <v xml:space="preserve">   Isuzu Total</v>
          </cell>
          <cell r="C499" t="str">
            <v>Geminett 2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 t="str">
            <v>NM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 t="str">
            <v>NM</v>
          </cell>
          <cell r="P499" t="str">
            <v xml:space="preserve">   Isuzu Total</v>
          </cell>
          <cell r="Q499" t="str">
            <v xml:space="preserve"> ジェミネット2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 t="str">
            <v>NM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 t="str">
            <v>NM</v>
          </cell>
        </row>
        <row r="500">
          <cell r="C500" t="str">
            <v>Faster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 t="str">
            <v>NM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 t="str">
            <v>NM</v>
          </cell>
          <cell r="Q500" t="str">
            <v xml:space="preserve"> ファスター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 t="str">
            <v>NM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 t="str">
            <v>NM</v>
          </cell>
        </row>
        <row r="501">
          <cell r="C501" t="str">
            <v>Faster 4WD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 t="str">
            <v>NM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 t="str">
            <v>NM</v>
          </cell>
          <cell r="Q501" t="str">
            <v xml:space="preserve"> ファスター4WD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 t="str">
            <v>NM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 t="str">
            <v>NM</v>
          </cell>
        </row>
        <row r="502">
          <cell r="C502" t="str">
            <v>Big Horn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 t="str">
            <v>NM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 t="str">
            <v>NM</v>
          </cell>
          <cell r="Q502" t="str">
            <v xml:space="preserve"> ビッグホーン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>NM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NM</v>
          </cell>
        </row>
        <row r="503">
          <cell r="C503" t="str">
            <v>Big Horn Wagon</v>
          </cell>
          <cell r="D503">
            <v>199</v>
          </cell>
          <cell r="E503">
            <v>2.5630457741943795E-3</v>
          </cell>
          <cell r="F503">
            <v>313</v>
          </cell>
          <cell r="G503">
            <v>4.9939370732018633E-3</v>
          </cell>
          <cell r="H503">
            <v>-0.36421725239616609</v>
          </cell>
          <cell r="J503">
            <v>2996</v>
          </cell>
          <cell r="K503">
            <v>2.9508141824245333E-3</v>
          </cell>
          <cell r="L503">
            <v>4574</v>
          </cell>
          <cell r="M503">
            <v>4.8083847128267392E-3</v>
          </cell>
          <cell r="N503">
            <v>-0.34499344118933095</v>
          </cell>
          <cell r="Q503" t="str">
            <v xml:space="preserve"> ビッグホーン</v>
          </cell>
          <cell r="R503">
            <v>199</v>
          </cell>
          <cell r="S503">
            <v>2.5630457741943795E-3</v>
          </cell>
          <cell r="T503">
            <v>313</v>
          </cell>
          <cell r="U503">
            <v>4.9939370732018633E-3</v>
          </cell>
          <cell r="V503">
            <v>-0.36421725239616609</v>
          </cell>
          <cell r="X503">
            <v>2996</v>
          </cell>
          <cell r="Y503">
            <v>2.9508141824245333E-3</v>
          </cell>
          <cell r="Z503">
            <v>4574</v>
          </cell>
          <cell r="AA503">
            <v>4.8083847128267392E-3</v>
          </cell>
          <cell r="AB503">
            <v>-0.34499344118933095</v>
          </cell>
        </row>
        <row r="504">
          <cell r="C504" t="str">
            <v>Mue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 t="str">
            <v>NM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 t="str">
            <v>NM</v>
          </cell>
          <cell r="Q504" t="str">
            <v xml:space="preserve"> ミュー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 t="str">
            <v>NM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 t="str">
            <v>NM</v>
          </cell>
        </row>
        <row r="505">
          <cell r="C505" t="str">
            <v>Mue Wagon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 t="str">
            <v>NM</v>
          </cell>
          <cell r="J505">
            <v>0</v>
          </cell>
          <cell r="K505">
            <v>0</v>
          </cell>
          <cell r="L505">
            <v>4</v>
          </cell>
          <cell r="M505">
            <v>4.204971327351762E-6</v>
          </cell>
          <cell r="N505">
            <v>-1</v>
          </cell>
          <cell r="Q505" t="str">
            <v xml:space="preserve"> ミューワゴン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 t="str">
            <v>NM</v>
          </cell>
          <cell r="X505">
            <v>0</v>
          </cell>
          <cell r="Y505">
            <v>0</v>
          </cell>
          <cell r="Z505">
            <v>4</v>
          </cell>
          <cell r="AA505">
            <v>4.204971327351762E-6</v>
          </cell>
          <cell r="AB505">
            <v>-1</v>
          </cell>
        </row>
        <row r="506">
          <cell r="C506" t="str">
            <v>Vehicross</v>
          </cell>
          <cell r="D506">
            <v>750</v>
          </cell>
          <cell r="E506">
            <v>0</v>
          </cell>
          <cell r="F506">
            <v>4</v>
          </cell>
          <cell r="G506">
            <v>4.9993750781152357E-5</v>
          </cell>
          <cell r="H506">
            <v>186.5</v>
          </cell>
          <cell r="J506">
            <v>0</v>
          </cell>
          <cell r="K506">
            <v>0</v>
          </cell>
          <cell r="L506">
            <v>235</v>
          </cell>
          <cell r="M506">
            <v>2.47042065481916E-4</v>
          </cell>
          <cell r="N506">
            <v>-1</v>
          </cell>
          <cell r="Q506" t="str">
            <v xml:space="preserve"> ビークロス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 t="str">
            <v>NM</v>
          </cell>
          <cell r="X506">
            <v>0</v>
          </cell>
          <cell r="Y506">
            <v>0</v>
          </cell>
          <cell r="Z506">
            <v>235</v>
          </cell>
          <cell r="AA506">
            <v>2.47042065481916E-4</v>
          </cell>
          <cell r="AB506">
            <v>-1</v>
          </cell>
        </row>
        <row r="507">
          <cell r="B507" t="str">
            <v xml:space="preserve">   Hino Total</v>
          </cell>
          <cell r="C507" t="str">
            <v>Fargo Filly</v>
          </cell>
          <cell r="D507">
            <v>750</v>
          </cell>
          <cell r="E507">
            <v>8.8308018368067828E-3</v>
          </cell>
          <cell r="F507">
            <v>595</v>
          </cell>
          <cell r="G507">
            <v>7.4365704286964126E-3</v>
          </cell>
          <cell r="H507">
            <v>0.26050420168067223</v>
          </cell>
          <cell r="J507">
            <v>7441</v>
          </cell>
          <cell r="K507">
            <v>7.9356276728486559E-3</v>
          </cell>
          <cell r="L507">
            <v>4978</v>
          </cell>
          <cell r="M507">
            <v>5.6022030680445969E-3</v>
          </cell>
          <cell r="N507">
            <v>0.49477701888308556</v>
          </cell>
          <cell r="P507" t="str">
            <v xml:space="preserve">   Hino Total</v>
          </cell>
          <cell r="Q507" t="str">
            <v xml:space="preserve"> ファーゴフィリー</v>
          </cell>
          <cell r="R507">
            <v>23</v>
          </cell>
          <cell r="S507">
            <v>2.7370851233473361E-4</v>
          </cell>
          <cell r="T507">
            <v>24</v>
          </cell>
          <cell r="U507">
            <v>2.5320462098433295E-4</v>
          </cell>
          <cell r="V507">
            <v>-4.166666666666663E-2</v>
          </cell>
          <cell r="X507">
            <v>7441</v>
          </cell>
          <cell r="Y507">
            <v>7.9356276728486559E-3</v>
          </cell>
          <cell r="Z507">
            <v>4978</v>
          </cell>
          <cell r="AA507">
            <v>5.6022030680445969E-3</v>
          </cell>
          <cell r="AB507">
            <v>0.49477701888308556</v>
          </cell>
        </row>
        <row r="508">
          <cell r="C508" t="str">
            <v>Ranger III</v>
          </cell>
          <cell r="D508">
            <v>628</v>
          </cell>
          <cell r="E508">
            <v>0</v>
          </cell>
          <cell r="F508">
            <v>2</v>
          </cell>
          <cell r="G508">
            <v>3.1910141042823408E-5</v>
          </cell>
          <cell r="H508">
            <v>313</v>
          </cell>
          <cell r="J508">
            <v>8069</v>
          </cell>
          <cell r="K508">
            <v>7.9473029499277561E-3</v>
          </cell>
          <cell r="L508">
            <v>1270</v>
          </cell>
          <cell r="M508">
            <v>1.3350783964341845E-3</v>
          </cell>
          <cell r="N508">
            <v>5.3535433070866141</v>
          </cell>
          <cell r="Q508" t="str">
            <v xml:space="preserve"> レンジャーIII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 t="str">
            <v>NM</v>
          </cell>
          <cell r="X508">
            <v>1</v>
          </cell>
          <cell r="Y508">
            <v>1.0664732795119819E-6</v>
          </cell>
          <cell r="Z508">
            <v>269</v>
          </cell>
          <cell r="AA508">
            <v>3.0273053943431029E-4</v>
          </cell>
          <cell r="AB508">
            <v>-0.99628252788104088</v>
          </cell>
        </row>
        <row r="509">
          <cell r="B509" t="str">
            <v xml:space="preserve">   Hino Total</v>
          </cell>
          <cell r="C509" t="str">
            <v>Ranger II</v>
          </cell>
          <cell r="D509">
            <v>628</v>
          </cell>
          <cell r="E509">
            <v>8.0884057597691971E-3</v>
          </cell>
          <cell r="F509">
            <v>463</v>
          </cell>
          <cell r="G509">
            <v>7.3871976514136191E-3</v>
          </cell>
          <cell r="H509">
            <v>0.35637149028077753</v>
          </cell>
          <cell r="J509">
            <v>8069</v>
          </cell>
          <cell r="K509">
            <v>7.9473029499277561E-3</v>
          </cell>
          <cell r="L509">
            <v>5441</v>
          </cell>
          <cell r="M509">
            <v>5.7198122480302338E-3</v>
          </cell>
          <cell r="N509">
            <v>0.48299944863076649</v>
          </cell>
          <cell r="P509" t="str">
            <v xml:space="preserve">   Hino Total</v>
          </cell>
          <cell r="Q509" t="str">
            <v xml:space="preserve"> レンジャーII</v>
          </cell>
          <cell r="R509">
            <v>0</v>
          </cell>
          <cell r="S509">
            <v>0</v>
          </cell>
          <cell r="T509">
            <v>4</v>
          </cell>
          <cell r="U509">
            <v>4.9993750781152357E-5</v>
          </cell>
          <cell r="V509">
            <v>-1</v>
          </cell>
          <cell r="X509">
            <v>8069</v>
          </cell>
          <cell r="Y509">
            <v>7.9473029499277561E-3</v>
          </cell>
          <cell r="Z509">
            <v>5441</v>
          </cell>
          <cell r="AA509">
            <v>5.7198122480302338E-3</v>
          </cell>
          <cell r="AB509">
            <v>0.48299944863076649</v>
          </cell>
        </row>
        <row r="510">
          <cell r="C510" t="str">
            <v>Ranger III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 t="str">
            <v>NM</v>
          </cell>
          <cell r="J510">
            <v>1</v>
          </cell>
          <cell r="K510">
            <v>9.8491795141005785E-7</v>
          </cell>
          <cell r="L510">
            <v>269</v>
          </cell>
          <cell r="M510">
            <v>2.8278432176440598E-4</v>
          </cell>
          <cell r="N510">
            <v>-0.99628252788104088</v>
          </cell>
          <cell r="Q510" t="str">
            <v xml:space="preserve"> レンジャーIII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>NM</v>
          </cell>
          <cell r="X510">
            <v>1</v>
          </cell>
          <cell r="Y510">
            <v>9.8491795141005785E-7</v>
          </cell>
          <cell r="Z510">
            <v>269</v>
          </cell>
          <cell r="AA510">
            <v>2.8278432176440598E-4</v>
          </cell>
          <cell r="AB510">
            <v>-0.99628252788104088</v>
          </cell>
        </row>
        <row r="511">
          <cell r="C511" t="str">
            <v>Ranger II</v>
          </cell>
          <cell r="D511">
            <v>0</v>
          </cell>
          <cell r="E511">
            <v>0</v>
          </cell>
          <cell r="F511">
            <v>2</v>
          </cell>
          <cell r="G511">
            <v>3.1910141042823408E-5</v>
          </cell>
          <cell r="H511">
            <v>-1</v>
          </cell>
          <cell r="J511">
            <v>33</v>
          </cell>
          <cell r="K511">
            <v>3.2502292396531908E-5</v>
          </cell>
          <cell r="L511">
            <v>1001</v>
          </cell>
          <cell r="M511">
            <v>1.0522940746697784E-3</v>
          </cell>
          <cell r="N511">
            <v>-0.96703296703296704</v>
          </cell>
          <cell r="Q511" t="str">
            <v xml:space="preserve"> レンジャーII</v>
          </cell>
          <cell r="R511">
            <v>0</v>
          </cell>
          <cell r="S511">
            <v>0</v>
          </cell>
          <cell r="T511">
            <v>2</v>
          </cell>
          <cell r="U511">
            <v>3.1910141042823408E-5</v>
          </cell>
          <cell r="V511">
            <v>-1</v>
          </cell>
          <cell r="X511">
            <v>33</v>
          </cell>
          <cell r="Y511">
            <v>3.2502292396531908E-5</v>
          </cell>
          <cell r="Z511">
            <v>1001</v>
          </cell>
          <cell r="AA511">
            <v>1.0522940746697784E-3</v>
          </cell>
          <cell r="AB511">
            <v>-0.96703296703296704</v>
          </cell>
        </row>
        <row r="513">
          <cell r="B513" t="str">
            <v xml:space="preserve">   Nissan Diesel</v>
          </cell>
          <cell r="C513" t="str">
            <v>Big Horn</v>
          </cell>
          <cell r="D513">
            <v>104</v>
          </cell>
          <cell r="E513">
            <v>1.2245378547038738E-3</v>
          </cell>
          <cell r="F513">
            <v>142</v>
          </cell>
          <cell r="G513">
            <v>1.7747781527309087E-3</v>
          </cell>
          <cell r="H513">
            <v>-0.26760563380281688</v>
          </cell>
          <cell r="J513">
            <v>1315</v>
          </cell>
          <cell r="K513">
            <v>1.402412362558256E-3</v>
          </cell>
          <cell r="L513">
            <v>1488</v>
          </cell>
          <cell r="M513">
            <v>1.6745838017778948E-3</v>
          </cell>
          <cell r="N513">
            <v>-0.11626344086021501</v>
          </cell>
          <cell r="P513" t="str">
            <v xml:space="preserve">   Nissan Diesel</v>
          </cell>
          <cell r="Q513" t="str">
            <v xml:space="preserve"> ビッグホーン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 t="str">
            <v>NM</v>
          </cell>
          <cell r="X513">
            <v>1315</v>
          </cell>
          <cell r="Y513">
            <v>1.402412362558256E-3</v>
          </cell>
          <cell r="Z513">
            <v>1488</v>
          </cell>
          <cell r="AA513">
            <v>1.6745838017778948E-3</v>
          </cell>
          <cell r="AB513">
            <v>-0.11626344086021501</v>
          </cell>
        </row>
        <row r="514">
          <cell r="C514" t="str">
            <v>Condor 35</v>
          </cell>
          <cell r="D514">
            <v>92</v>
          </cell>
          <cell r="E514">
            <v>1.1849256845521754E-3</v>
          </cell>
          <cell r="F514">
            <v>141</v>
          </cell>
          <cell r="G514">
            <v>2.2496649435190504E-3</v>
          </cell>
          <cell r="H514">
            <v>-0.34751773049645385</v>
          </cell>
          <cell r="J514">
            <v>1407</v>
          </cell>
          <cell r="K514">
            <v>1.3857795576339513E-3</v>
          </cell>
          <cell r="L514">
            <v>1620</v>
          </cell>
          <cell r="M514">
            <v>1.7030133875774634E-3</v>
          </cell>
          <cell r="N514">
            <v>-0.13148148148148153</v>
          </cell>
          <cell r="Q514" t="str">
            <v xml:space="preserve"> コンドル35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 t="str">
            <v>NM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NM</v>
          </cell>
        </row>
        <row r="515">
          <cell r="B515" t="str">
            <v xml:space="preserve">   Nissan Diesel</v>
          </cell>
          <cell r="C515" t="str">
            <v>Condor</v>
          </cell>
          <cell r="D515">
            <v>92</v>
          </cell>
          <cell r="E515">
            <v>1.1849256845521754E-3</v>
          </cell>
          <cell r="F515">
            <v>141</v>
          </cell>
          <cell r="G515">
            <v>2.2496649435190504E-3</v>
          </cell>
          <cell r="H515">
            <v>-0.34751773049645385</v>
          </cell>
          <cell r="J515">
            <v>1407</v>
          </cell>
          <cell r="K515">
            <v>1.3857795576339513E-3</v>
          </cell>
          <cell r="L515">
            <v>1629</v>
          </cell>
          <cell r="M515">
            <v>1.712474573064005E-3</v>
          </cell>
          <cell r="N515">
            <v>-0.13627992633517494</v>
          </cell>
          <cell r="P515" t="str">
            <v xml:space="preserve">   Nissan Diesel</v>
          </cell>
          <cell r="Q515" t="str">
            <v xml:space="preserve"> コンドル</v>
          </cell>
          <cell r="R515">
            <v>104</v>
          </cell>
          <cell r="S515">
            <v>1.2245378547038738E-3</v>
          </cell>
          <cell r="T515">
            <v>142</v>
          </cell>
          <cell r="U515">
            <v>1.7747781527309087E-3</v>
          </cell>
          <cell r="V515">
            <v>-0.26760563380281688</v>
          </cell>
          <cell r="X515">
            <v>1407</v>
          </cell>
          <cell r="Y515">
            <v>1.3857795576339513E-3</v>
          </cell>
          <cell r="Z515">
            <v>1629</v>
          </cell>
          <cell r="AA515">
            <v>1.712474573064005E-3</v>
          </cell>
          <cell r="AB515">
            <v>-0.13627992633517494</v>
          </cell>
        </row>
        <row r="516">
          <cell r="C516" t="str">
            <v>Condor 35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 t="str">
            <v>NM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 t="str">
            <v>NM</v>
          </cell>
          <cell r="Q516" t="str">
            <v xml:space="preserve"> コンドル35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 t="str">
            <v>NM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 t="str">
            <v>NM</v>
          </cell>
        </row>
        <row r="517">
          <cell r="C517" t="str">
            <v>Condor</v>
          </cell>
          <cell r="D517">
            <v>570</v>
          </cell>
          <cell r="E517">
            <v>6.7114093959731551E-3</v>
          </cell>
          <cell r="F517">
            <v>962</v>
          </cell>
          <cell r="G517">
            <v>1.2023497062867143E-2</v>
          </cell>
          <cell r="H517">
            <v>-0.40748440748440751</v>
          </cell>
          <cell r="J517">
            <v>1407</v>
          </cell>
          <cell r="K517">
            <v>1.3857795576339513E-3</v>
          </cell>
          <cell r="L517">
            <v>1620</v>
          </cell>
          <cell r="M517">
            <v>1.7030133875774634E-3</v>
          </cell>
          <cell r="N517">
            <v>-0.13148148148148153</v>
          </cell>
          <cell r="Q517" t="str">
            <v xml:space="preserve"> コンドル</v>
          </cell>
          <cell r="R517">
            <v>92</v>
          </cell>
          <cell r="S517">
            <v>1.1849256845521754E-3</v>
          </cell>
          <cell r="T517">
            <v>141</v>
          </cell>
          <cell r="U517">
            <v>2.2496649435190504E-3</v>
          </cell>
          <cell r="V517">
            <v>-0.34751773049645385</v>
          </cell>
          <cell r="X517">
            <v>1407</v>
          </cell>
          <cell r="Y517">
            <v>1.3857795576339513E-3</v>
          </cell>
          <cell r="Z517">
            <v>1620</v>
          </cell>
          <cell r="AA517">
            <v>1.7030133875774634E-3</v>
          </cell>
          <cell r="AB517">
            <v>-0.13148148148148153</v>
          </cell>
        </row>
        <row r="518">
          <cell r="B518" t="str">
            <v xml:space="preserve">   Suzuki Total</v>
          </cell>
          <cell r="D518">
            <v>570</v>
          </cell>
          <cell r="E518">
            <v>6.7114093959731542E-3</v>
          </cell>
          <cell r="F518">
            <v>962</v>
          </cell>
          <cell r="G518">
            <v>1.2023497062867141E-2</v>
          </cell>
          <cell r="H518">
            <v>-0.40748440748440751</v>
          </cell>
          <cell r="J518">
            <v>8799</v>
          </cell>
          <cell r="K518">
            <v>9.3838983864259276E-3</v>
          </cell>
          <cell r="L518">
            <v>11074</v>
          </cell>
          <cell r="M518">
            <v>1.2462594772102424E-2</v>
          </cell>
          <cell r="N518">
            <v>-0.20543615676359039</v>
          </cell>
          <cell r="P518" t="str">
            <v xml:space="preserve">   Suzuki Total</v>
          </cell>
          <cell r="Q518" t="str">
            <v>スズキ合計</v>
          </cell>
          <cell r="R518">
            <v>570</v>
          </cell>
          <cell r="S518">
            <v>6.7114093959731542E-3</v>
          </cell>
          <cell r="T518">
            <v>962</v>
          </cell>
          <cell r="U518">
            <v>1.2023497062867141E-2</v>
          </cell>
          <cell r="V518">
            <v>-0.40748440748440751</v>
          </cell>
          <cell r="X518">
            <v>8799</v>
          </cell>
          <cell r="Y518">
            <v>9.3838983864259276E-3</v>
          </cell>
          <cell r="Z518">
            <v>11074</v>
          </cell>
          <cell r="AA518">
            <v>1.2462594772102424E-2</v>
          </cell>
          <cell r="AB518">
            <v>-0.20543615676359039</v>
          </cell>
        </row>
        <row r="519">
          <cell r="C519" t="str">
            <v>Cultus Van</v>
          </cell>
          <cell r="D519">
            <v>629</v>
          </cell>
          <cell r="E519">
            <v>8.1012853867751984E-3</v>
          </cell>
          <cell r="F519">
            <v>1149</v>
          </cell>
          <cell r="G519">
            <v>1.8332376029102048E-2</v>
          </cell>
          <cell r="H519">
            <v>-0.4525674499564839</v>
          </cell>
          <cell r="J519">
            <v>9428</v>
          </cell>
          <cell r="K519">
            <v>9.2858064458940254E-3</v>
          </cell>
          <cell r="L519">
            <v>11801</v>
          </cell>
          <cell r="M519">
            <v>1.2405716658519535E-2</v>
          </cell>
          <cell r="N519">
            <v>-0.20108465384289465</v>
          </cell>
          <cell r="Q519" t="str">
            <v xml:space="preserve"> カルタスバン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 t="str">
            <v>NM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 t="str">
            <v>NM</v>
          </cell>
        </row>
        <row r="520">
          <cell r="B520" t="str">
            <v xml:space="preserve">   Suzuki Total</v>
          </cell>
          <cell r="C520" t="str">
            <v>Jimny</v>
          </cell>
          <cell r="D520">
            <v>629</v>
          </cell>
          <cell r="E520">
            <v>8.1012853867751984E-3</v>
          </cell>
          <cell r="F520">
            <v>1149</v>
          </cell>
          <cell r="G520">
            <v>1.8332376029102048E-2</v>
          </cell>
          <cell r="H520">
            <v>-0.4525674499564839</v>
          </cell>
          <cell r="J520">
            <v>9428</v>
          </cell>
          <cell r="K520">
            <v>9.2858064458940254E-3</v>
          </cell>
          <cell r="L520">
            <v>12223</v>
          </cell>
          <cell r="M520">
            <v>1.2849341133555146E-2</v>
          </cell>
          <cell r="N520">
            <v>-0.22866726662848724</v>
          </cell>
          <cell r="P520" t="str">
            <v xml:space="preserve">   Suzuki Total</v>
          </cell>
          <cell r="Q520" t="str">
            <v xml:space="preserve"> ジムニー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 t="str">
            <v>NM</v>
          </cell>
          <cell r="X520">
            <v>9428</v>
          </cell>
          <cell r="Y520">
            <v>9.2858064458940254E-3</v>
          </cell>
          <cell r="Z520">
            <v>12223</v>
          </cell>
          <cell r="AA520">
            <v>1.2849341133555146E-2</v>
          </cell>
          <cell r="AB520">
            <v>-0.22866726662848724</v>
          </cell>
        </row>
        <row r="521">
          <cell r="C521" t="str">
            <v>Cultus Van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 t="str">
            <v>NM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 t="str">
            <v>NM</v>
          </cell>
          <cell r="Q521" t="str">
            <v xml:space="preserve"> カルタスバン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>NM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 t="str">
            <v>NM</v>
          </cell>
        </row>
        <row r="522">
          <cell r="C522" t="str">
            <v>Jimny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 t="str">
            <v>NM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 t="str">
            <v>NM</v>
          </cell>
          <cell r="Q522" t="str">
            <v xml:space="preserve"> ジムニー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 t="str">
            <v>NM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NM</v>
          </cell>
        </row>
        <row r="523">
          <cell r="C523" t="str">
            <v>Jimny Wagon</v>
          </cell>
          <cell r="D523">
            <v>87</v>
          </cell>
          <cell r="E523">
            <v>1.1205275495221659E-3</v>
          </cell>
          <cell r="F523">
            <v>235</v>
          </cell>
          <cell r="G523">
            <v>3.7494415725317508E-3</v>
          </cell>
          <cell r="H523">
            <v>-0.62978723404255321</v>
          </cell>
          <cell r="J523">
            <v>1401</v>
          </cell>
          <cell r="K523">
            <v>1.3798700499254909E-3</v>
          </cell>
          <cell r="L523">
            <v>3106</v>
          </cell>
          <cell r="M523">
            <v>3.2651602356886431E-3</v>
          </cell>
          <cell r="N523">
            <v>-0.54893754024468766</v>
          </cell>
          <cell r="Q523" t="str">
            <v xml:space="preserve"> ジムニーワゴン</v>
          </cell>
          <cell r="R523">
            <v>87</v>
          </cell>
          <cell r="S523">
            <v>1.1205275495221659E-3</v>
          </cell>
          <cell r="T523">
            <v>235</v>
          </cell>
          <cell r="U523">
            <v>3.7494415725317508E-3</v>
          </cell>
          <cell r="V523">
            <v>-0.62978723404255321</v>
          </cell>
          <cell r="X523">
            <v>1401</v>
          </cell>
          <cell r="Y523">
            <v>1.3798700499254909E-3</v>
          </cell>
          <cell r="Z523">
            <v>3106</v>
          </cell>
          <cell r="AA523">
            <v>3.2651602356886431E-3</v>
          </cell>
          <cell r="AB523">
            <v>-0.54893754024468766</v>
          </cell>
        </row>
        <row r="524">
          <cell r="C524" t="str">
            <v>Escudo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 t="str">
            <v>NM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 t="str">
            <v>NM</v>
          </cell>
          <cell r="Q524" t="str">
            <v xml:space="preserve"> エスクード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 t="str">
            <v>NM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 t="str">
            <v>NM</v>
          </cell>
        </row>
        <row r="525">
          <cell r="C525" t="str">
            <v>Escudo Wagon</v>
          </cell>
          <cell r="D525">
            <v>283</v>
          </cell>
          <cell r="E525">
            <v>3.6449344426985396E-3</v>
          </cell>
          <cell r="F525">
            <v>448</v>
          </cell>
          <cell r="G525">
            <v>7.1478715935924435E-3</v>
          </cell>
          <cell r="H525">
            <v>-0.3683035714285714</v>
          </cell>
          <cell r="J525">
            <v>3709</v>
          </cell>
          <cell r="K525">
            <v>3.6530606817799043E-3</v>
          </cell>
          <cell r="L525">
            <v>5021</v>
          </cell>
          <cell r="M525">
            <v>5.2782902586582985E-3</v>
          </cell>
          <cell r="N525">
            <v>-0.26130252937661824</v>
          </cell>
          <cell r="Q525" t="str">
            <v xml:space="preserve"> エスクード</v>
          </cell>
          <cell r="R525">
            <v>283</v>
          </cell>
          <cell r="S525">
            <v>3.6449344426985396E-3</v>
          </cell>
          <cell r="T525">
            <v>448</v>
          </cell>
          <cell r="U525">
            <v>7.1478715935924435E-3</v>
          </cell>
          <cell r="V525">
            <v>-0.3683035714285714</v>
          </cell>
          <cell r="X525">
            <v>3709</v>
          </cell>
          <cell r="Y525">
            <v>3.6530606817799043E-3</v>
          </cell>
          <cell r="Z525">
            <v>5021</v>
          </cell>
          <cell r="AA525">
            <v>5.2782902586582985E-3</v>
          </cell>
          <cell r="AB525">
            <v>-0.26130252937661824</v>
          </cell>
        </row>
        <row r="526">
          <cell r="B526" t="str">
            <v xml:space="preserve">   Nissan Diesel</v>
          </cell>
          <cell r="C526" t="str">
            <v>Every+</v>
          </cell>
          <cell r="D526">
            <v>1344</v>
          </cell>
          <cell r="E526">
            <v>1.5824796891557753E-2</v>
          </cell>
          <cell r="F526">
            <v>299</v>
          </cell>
          <cell r="G526">
            <v>3.7370328708911387E-3</v>
          </cell>
          <cell r="H526">
            <v>3.4949832775919729</v>
          </cell>
          <cell r="J526">
            <v>4318</v>
          </cell>
          <cell r="K526">
            <v>4.2528757141886298E-3</v>
          </cell>
          <cell r="L526">
            <v>3674</v>
          </cell>
          <cell r="M526">
            <v>3.8622661641725931E-3</v>
          </cell>
          <cell r="N526">
            <v>0.17528579205225903</v>
          </cell>
          <cell r="P526" t="str">
            <v xml:space="preserve">   Nissan Diesel</v>
          </cell>
          <cell r="Q526" t="str">
            <v xml:space="preserve"> エブリープラス</v>
          </cell>
          <cell r="R526">
            <v>259</v>
          </cell>
          <cell r="S526">
            <v>3.3358233945544936E-3</v>
          </cell>
          <cell r="T526">
            <v>466</v>
          </cell>
          <cell r="U526">
            <v>7.4350628629778542E-3</v>
          </cell>
          <cell r="V526">
            <v>-0.44420600858369097</v>
          </cell>
          <cell r="X526">
            <v>4318</v>
          </cell>
          <cell r="Y526">
            <v>4.2528757141886298E-3</v>
          </cell>
          <cell r="Z526">
            <v>3674</v>
          </cell>
          <cell r="AA526">
            <v>3.8622661641725931E-3</v>
          </cell>
          <cell r="AB526">
            <v>0.17528579205225903</v>
          </cell>
        </row>
        <row r="527">
          <cell r="B527" t="str">
            <v xml:space="preserve">   Daihatsu Total</v>
          </cell>
          <cell r="C527" t="str">
            <v>Condor 35</v>
          </cell>
          <cell r="D527">
            <v>1344</v>
          </cell>
          <cell r="E527">
            <v>1.5824796891557753E-2</v>
          </cell>
          <cell r="F527">
            <v>299</v>
          </cell>
          <cell r="G527">
            <v>3.7370328708911387E-3</v>
          </cell>
          <cell r="H527">
            <v>3.4949832775919729</v>
          </cell>
          <cell r="J527">
            <v>9739</v>
          </cell>
          <cell r="K527">
            <v>1.0386383269167191E-2</v>
          </cell>
          <cell r="L527">
            <v>3825</v>
          </cell>
          <cell r="M527">
            <v>4.3046257001347092E-3</v>
          </cell>
          <cell r="N527">
            <v>1.5461437908496731</v>
          </cell>
          <cell r="P527" t="str">
            <v xml:space="preserve">   Daihatsu Total</v>
          </cell>
          <cell r="Q527" t="str">
            <v xml:space="preserve"> コンドル35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 t="str">
            <v>NM</v>
          </cell>
          <cell r="X527">
            <v>9739</v>
          </cell>
          <cell r="Y527">
            <v>1.0386383269167191E-2</v>
          </cell>
          <cell r="Z527">
            <v>3825</v>
          </cell>
          <cell r="AA527">
            <v>4.3046257001347092E-3</v>
          </cell>
          <cell r="AB527">
            <v>1.5461437908496731</v>
          </cell>
        </row>
        <row r="528">
          <cell r="C528" t="str">
            <v>Delta 2000</v>
          </cell>
          <cell r="D528">
            <v>1334</v>
          </cell>
          <cell r="E528">
            <v>1.7181422426006544E-2</v>
          </cell>
          <cell r="F528">
            <v>244</v>
          </cell>
          <cell r="G528">
            <v>3.8930372072244561E-3</v>
          </cell>
          <cell r="H528">
            <v>4.4672131147540988</v>
          </cell>
          <cell r="J528">
            <v>11073</v>
          </cell>
          <cell r="K528">
            <v>1.090599647596357E-2</v>
          </cell>
          <cell r="L528">
            <v>4049</v>
          </cell>
          <cell r="M528">
            <v>4.2564822261118209E-3</v>
          </cell>
          <cell r="N528">
            <v>1.7347493208199554</v>
          </cell>
          <cell r="Q528" t="str">
            <v xml:space="preserve"> デルタ2000</v>
          </cell>
          <cell r="R528">
            <v>24</v>
          </cell>
          <cell r="S528">
            <v>2.8258565877781704E-4</v>
          </cell>
          <cell r="T528">
            <v>34</v>
          </cell>
          <cell r="U528">
            <v>4.2494688163979502E-4</v>
          </cell>
          <cell r="V528">
            <v>-0.29411764705882348</v>
          </cell>
          <cell r="X528">
            <v>250</v>
          </cell>
          <cell r="Y528">
            <v>2.6661831987799544E-4</v>
          </cell>
          <cell r="Z528">
            <v>233</v>
          </cell>
          <cell r="AA528">
            <v>2.6221641519774832E-4</v>
          </cell>
          <cell r="AB528">
            <v>7.296137339055786E-2</v>
          </cell>
        </row>
        <row r="529">
          <cell r="B529" t="str">
            <v xml:space="preserve">   Daihatsu Total</v>
          </cell>
          <cell r="C529" t="str">
            <v>Delta 3000</v>
          </cell>
          <cell r="D529">
            <v>1334</v>
          </cell>
          <cell r="E529">
            <v>1.7181422426006544E-2</v>
          </cell>
          <cell r="F529">
            <v>244</v>
          </cell>
          <cell r="G529">
            <v>3.8930372072244561E-3</v>
          </cell>
          <cell r="H529">
            <v>4.4672131147540988</v>
          </cell>
          <cell r="J529">
            <v>11073</v>
          </cell>
          <cell r="K529">
            <v>1.090599647596357E-2</v>
          </cell>
          <cell r="L529">
            <v>4069</v>
          </cell>
          <cell r="M529">
            <v>4.2775070827485795E-3</v>
          </cell>
          <cell r="N529">
            <v>1.7213074465470632</v>
          </cell>
          <cell r="P529" t="str">
            <v xml:space="preserve">   Daihatsu Total</v>
          </cell>
          <cell r="Q529" t="str">
            <v xml:space="preserve"> デルタ3000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 t="str">
            <v>NM</v>
          </cell>
          <cell r="X529">
            <v>11073</v>
          </cell>
          <cell r="Y529">
            <v>1.090599647596357E-2</v>
          </cell>
          <cell r="Z529">
            <v>4069</v>
          </cell>
          <cell r="AA529">
            <v>4.2775070827485795E-3</v>
          </cell>
          <cell r="AB529">
            <v>1.7213074465470632</v>
          </cell>
        </row>
        <row r="530">
          <cell r="C530" t="str">
            <v>Delta 2000</v>
          </cell>
          <cell r="D530">
            <v>14</v>
          </cell>
          <cell r="E530">
            <v>1.8031477808402667E-4</v>
          </cell>
          <cell r="F530">
            <v>30</v>
          </cell>
          <cell r="G530">
            <v>4.7865211564235115E-4</v>
          </cell>
          <cell r="H530">
            <v>-0.53333333333333333</v>
          </cell>
          <cell r="J530">
            <v>264</v>
          </cell>
          <cell r="K530">
            <v>2.6001833917225527E-4</v>
          </cell>
          <cell r="L530">
            <v>263</v>
          </cell>
          <cell r="M530">
            <v>2.7647686477337834E-4</v>
          </cell>
          <cell r="N530">
            <v>3.8022813688212143E-3</v>
          </cell>
          <cell r="Q530" t="str">
            <v xml:space="preserve"> デルタ2000</v>
          </cell>
          <cell r="R530">
            <v>14</v>
          </cell>
          <cell r="S530">
            <v>1.8031477808402667E-4</v>
          </cell>
          <cell r="T530">
            <v>30</v>
          </cell>
          <cell r="U530">
            <v>4.7865211564235115E-4</v>
          </cell>
          <cell r="V530">
            <v>-0.53333333333333333</v>
          </cell>
          <cell r="X530">
            <v>264</v>
          </cell>
          <cell r="Y530">
            <v>2.6001833917225527E-4</v>
          </cell>
          <cell r="Z530">
            <v>263</v>
          </cell>
          <cell r="AA530">
            <v>2.7647686477337834E-4</v>
          </cell>
          <cell r="AB530">
            <v>3.8022813688212143E-3</v>
          </cell>
        </row>
        <row r="531">
          <cell r="B531" t="str">
            <v xml:space="preserve">   Suzuki Total</v>
          </cell>
          <cell r="C531" t="str">
            <v>Delta 3000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 t="str">
            <v>NM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 t="str">
            <v>NM</v>
          </cell>
          <cell r="P531" t="str">
            <v xml:space="preserve">   Suzuki Total</v>
          </cell>
          <cell r="Q531" t="str">
            <v xml:space="preserve"> デルタ3000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 t="str">
            <v>NM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 t="str">
            <v>NM</v>
          </cell>
        </row>
        <row r="532">
          <cell r="C532" t="str">
            <v>Delta 750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 t="str">
            <v>NM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 t="str">
            <v>NM</v>
          </cell>
          <cell r="Q532" t="str">
            <v xml:space="preserve"> デルタ750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 t="str">
            <v>NM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 t="str">
            <v>NM</v>
          </cell>
        </row>
        <row r="533">
          <cell r="C533" t="str">
            <v>Delta Wide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 t="str">
            <v>NM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 t="str">
            <v>NM</v>
          </cell>
          <cell r="Q533" t="str">
            <v xml:space="preserve"> デルタワイド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>NM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 t="str">
            <v>NM</v>
          </cell>
        </row>
        <row r="534">
          <cell r="C534" t="str">
            <v>Delta Wide Wagon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 t="str">
            <v>NM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 t="str">
            <v>NM</v>
          </cell>
          <cell r="Q534" t="str">
            <v xml:space="preserve"> デルタワイドワゴン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 t="str">
            <v>NM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NM</v>
          </cell>
        </row>
        <row r="535">
          <cell r="C535" t="str">
            <v>Delta Van</v>
          </cell>
          <cell r="D535">
            <v>33</v>
          </cell>
          <cell r="E535">
            <v>4.2502769119806289E-4</v>
          </cell>
          <cell r="F535">
            <v>29</v>
          </cell>
          <cell r="G535">
            <v>4.6269704512093946E-4</v>
          </cell>
          <cell r="H535">
            <v>0.13793103448275867</v>
          </cell>
          <cell r="J535">
            <v>432</v>
          </cell>
          <cell r="K535">
            <v>4.2548455500914499E-4</v>
          </cell>
          <cell r="L535">
            <v>453</v>
          </cell>
          <cell r="M535">
            <v>4.7621300282258702E-4</v>
          </cell>
          <cell r="N535">
            <v>-4.635761589403975E-2</v>
          </cell>
          <cell r="Q535" t="str">
            <v xml:space="preserve"> デルタバン</v>
          </cell>
          <cell r="R535">
            <v>33</v>
          </cell>
          <cell r="S535">
            <v>4.2502769119806289E-4</v>
          </cell>
          <cell r="T535">
            <v>29</v>
          </cell>
          <cell r="U535">
            <v>4.6269704512093946E-4</v>
          </cell>
          <cell r="V535">
            <v>0.13793103448275867</v>
          </cell>
          <cell r="X535">
            <v>432</v>
          </cell>
          <cell r="Y535">
            <v>4.2548455500914499E-4</v>
          </cell>
          <cell r="Z535">
            <v>453</v>
          </cell>
          <cell r="AA535">
            <v>4.7621300282258702E-4</v>
          </cell>
          <cell r="AB535">
            <v>-4.635761589403975E-2</v>
          </cell>
        </row>
        <row r="536">
          <cell r="C536" t="str">
            <v>Delta W</v>
          </cell>
          <cell r="D536">
            <v>40</v>
          </cell>
          <cell r="E536">
            <v>5.1518508024007623E-4</v>
          </cell>
          <cell r="F536">
            <v>47</v>
          </cell>
          <cell r="G536">
            <v>7.4988831450635009E-4</v>
          </cell>
          <cell r="H536">
            <v>-0.14893617021276595</v>
          </cell>
          <cell r="J536">
            <v>560</v>
          </cell>
          <cell r="K536">
            <v>5.5155405278963236E-4</v>
          </cell>
          <cell r="L536">
            <v>796</v>
          </cell>
          <cell r="M536">
            <v>8.3678929414300054E-4</v>
          </cell>
          <cell r="N536">
            <v>-0.29648241206030146</v>
          </cell>
          <cell r="Q536" t="str">
            <v xml:space="preserve"> デルタワゴン</v>
          </cell>
          <cell r="R536">
            <v>40</v>
          </cell>
          <cell r="S536">
            <v>5.1518508024007623E-4</v>
          </cell>
          <cell r="T536">
            <v>47</v>
          </cell>
          <cell r="U536">
            <v>7.4988831450635009E-4</v>
          </cell>
          <cell r="V536">
            <v>-0.14893617021276595</v>
          </cell>
          <cell r="X536">
            <v>560</v>
          </cell>
          <cell r="Y536">
            <v>5.5155405278963236E-4</v>
          </cell>
          <cell r="Z536">
            <v>796</v>
          </cell>
          <cell r="AA536">
            <v>8.3678929414300054E-4</v>
          </cell>
          <cell r="AB536">
            <v>-0.29648241206030146</v>
          </cell>
        </row>
        <row r="537">
          <cell r="C537" t="str">
            <v>RuGIer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 t="str">
            <v>NM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 t="str">
            <v>NM</v>
          </cell>
          <cell r="Q537" t="str">
            <v xml:space="preserve"> ラガー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>NM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 t="str">
            <v>NM</v>
          </cell>
        </row>
        <row r="538">
          <cell r="C538" t="str">
            <v>RuGIer Wagon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 t="str">
            <v>NM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 t="str">
            <v>NM</v>
          </cell>
          <cell r="Q538" t="str">
            <v xml:space="preserve"> ラガーワゴン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 t="str">
            <v>NM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NM</v>
          </cell>
        </row>
        <row r="539">
          <cell r="C539" t="str">
            <v>Charade Van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 t="str">
            <v>NM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 t="str">
            <v>NM</v>
          </cell>
          <cell r="Q539" t="str">
            <v xml:space="preserve"> シャレードバン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 t="str">
            <v>NM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 t="str">
            <v>NM</v>
          </cell>
        </row>
        <row r="540">
          <cell r="B540" t="str">
            <v xml:space="preserve">   Daihatsu Total</v>
          </cell>
          <cell r="C540" t="str">
            <v>Terios</v>
          </cell>
          <cell r="D540">
            <v>155</v>
          </cell>
          <cell r="E540">
            <v>1.9963421859302954E-3</v>
          </cell>
          <cell r="F540">
            <v>138</v>
          </cell>
          <cell r="G540">
            <v>2.2017997319548153E-3</v>
          </cell>
          <cell r="H540">
            <v>0.12318840579710155</v>
          </cell>
          <cell r="J540">
            <v>1985</v>
          </cell>
          <cell r="K540">
            <v>1.9550621335489649E-3</v>
          </cell>
          <cell r="L540">
            <v>2537</v>
          </cell>
          <cell r="M540">
            <v>2.667003064372855E-3</v>
          </cell>
          <cell r="N540">
            <v>-0.21757981868348442</v>
          </cell>
          <cell r="P540" t="str">
            <v xml:space="preserve">   Daihatsu Total</v>
          </cell>
          <cell r="Q540" t="str">
            <v xml:space="preserve"> テリオス</v>
          </cell>
          <cell r="R540">
            <v>155</v>
          </cell>
          <cell r="S540">
            <v>1.9963421859302954E-3</v>
          </cell>
          <cell r="T540">
            <v>138</v>
          </cell>
          <cell r="U540">
            <v>2.2017997319548153E-3</v>
          </cell>
          <cell r="V540">
            <v>0.12318840579710155</v>
          </cell>
          <cell r="X540">
            <v>1985</v>
          </cell>
          <cell r="Y540">
            <v>1.9550621335489649E-3</v>
          </cell>
          <cell r="Z540">
            <v>2537</v>
          </cell>
          <cell r="AA540">
            <v>2.667003064372855E-3</v>
          </cell>
          <cell r="AB540">
            <v>-0.21757981868348442</v>
          </cell>
        </row>
        <row r="541">
          <cell r="C541" t="str">
            <v>Rocky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 t="str">
            <v>NM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 t="str">
            <v>NM</v>
          </cell>
          <cell r="Q541" t="str">
            <v xml:space="preserve"> ロッキー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 t="str">
            <v>NM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 t="str">
            <v>NM</v>
          </cell>
        </row>
        <row r="542">
          <cell r="C542" t="str">
            <v>Atrai 7</v>
          </cell>
          <cell r="D542">
            <v>31</v>
          </cell>
          <cell r="E542">
            <v>3.65006475921347E-4</v>
          </cell>
          <cell r="F542">
            <v>37</v>
          </cell>
          <cell r="G542">
            <v>4.6244219472565929E-4</v>
          </cell>
          <cell r="H542">
            <v>-0.16216216216216217</v>
          </cell>
          <cell r="J542">
            <v>7832</v>
          </cell>
          <cell r="K542">
            <v>7.7138773954435729E-3</v>
          </cell>
          <cell r="L542">
            <v>0</v>
          </cell>
          <cell r="M542">
            <v>0</v>
          </cell>
          <cell r="N542" t="str">
            <v>NM</v>
          </cell>
          <cell r="Q542" t="str">
            <v xml:space="preserve"> アトレー７</v>
          </cell>
          <cell r="R542">
            <v>1092</v>
          </cell>
          <cell r="S542">
            <v>1.4064552690554082E-2</v>
          </cell>
          <cell r="T542">
            <v>0</v>
          </cell>
          <cell r="U542">
            <v>0</v>
          </cell>
          <cell r="V542" t="str">
            <v>NM</v>
          </cell>
          <cell r="X542">
            <v>7832</v>
          </cell>
          <cell r="Y542">
            <v>7.7138773954435729E-3</v>
          </cell>
          <cell r="Z542">
            <v>0</v>
          </cell>
          <cell r="AA542">
            <v>0</v>
          </cell>
          <cell r="AB542" t="str">
            <v>NM</v>
          </cell>
        </row>
        <row r="543">
          <cell r="B543" t="str">
            <v xml:space="preserve">   Fuji Heavy Total</v>
          </cell>
          <cell r="C543" t="str">
            <v>Delta 750</v>
          </cell>
          <cell r="D543">
            <v>31</v>
          </cell>
          <cell r="E543">
            <v>3.65006475921347E-4</v>
          </cell>
          <cell r="F543">
            <v>37</v>
          </cell>
          <cell r="G543">
            <v>4.6244219472565929E-4</v>
          </cell>
          <cell r="H543">
            <v>-0.16216216216216217</v>
          </cell>
          <cell r="J543">
            <v>310</v>
          </cell>
          <cell r="K543">
            <v>3.3060671664871438E-4</v>
          </cell>
          <cell r="L543">
            <v>392</v>
          </cell>
          <cell r="M543">
            <v>4.411537972425637E-4</v>
          </cell>
          <cell r="N543">
            <v>-0.20918367346938771</v>
          </cell>
          <cell r="P543" t="str">
            <v xml:space="preserve">   Fuji Heavy Total</v>
          </cell>
          <cell r="Q543" t="str">
            <v xml:space="preserve"> デルタ750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 t="str">
            <v>NM</v>
          </cell>
          <cell r="X543">
            <v>310</v>
          </cell>
          <cell r="Y543">
            <v>3.3060671664871438E-4</v>
          </cell>
          <cell r="Z543">
            <v>392</v>
          </cell>
          <cell r="AA543">
            <v>4.411537972425637E-4</v>
          </cell>
          <cell r="AB543">
            <v>-0.20918367346938771</v>
          </cell>
        </row>
        <row r="544">
          <cell r="C544" t="str">
            <v>Leone Van</v>
          </cell>
          <cell r="D544">
            <v>19</v>
          </cell>
          <cell r="E544">
            <v>2.4471291311403622E-4</v>
          </cell>
          <cell r="F544">
            <v>24</v>
          </cell>
          <cell r="G544">
            <v>3.8292169251388092E-4</v>
          </cell>
          <cell r="H544">
            <v>-0.20833333333333337</v>
          </cell>
          <cell r="J544">
            <v>329</v>
          </cell>
          <cell r="K544">
            <v>3.2403800601390901E-4</v>
          </cell>
          <cell r="L544">
            <v>422</v>
          </cell>
          <cell r="M544">
            <v>4.4362447503561088E-4</v>
          </cell>
          <cell r="N544">
            <v>-0.22037914691943128</v>
          </cell>
          <cell r="Q544" t="str">
            <v xml:space="preserve"> レオーネバン</v>
          </cell>
          <cell r="R544">
            <v>30</v>
          </cell>
          <cell r="S544">
            <v>3.5323207347227127E-4</v>
          </cell>
          <cell r="T544">
            <v>36</v>
          </cell>
          <cell r="U544">
            <v>4.4994375703037118E-4</v>
          </cell>
          <cell r="V544">
            <v>-0.16666666666666663</v>
          </cell>
          <cell r="X544">
            <v>305</v>
          </cell>
          <cell r="Y544">
            <v>3.2527435025115443E-4</v>
          </cell>
          <cell r="Z544">
            <v>270</v>
          </cell>
          <cell r="AA544">
            <v>3.0385593177421476E-4</v>
          </cell>
          <cell r="AB544">
            <v>0.12962962962962954</v>
          </cell>
        </row>
        <row r="545">
          <cell r="B545" t="str">
            <v xml:space="preserve">   Fuji Heavy Total</v>
          </cell>
          <cell r="C545" t="str">
            <v>Leone Van 4WD</v>
          </cell>
          <cell r="D545">
            <v>19</v>
          </cell>
          <cell r="E545">
            <v>2.4471291311403622E-4</v>
          </cell>
          <cell r="F545">
            <v>24</v>
          </cell>
          <cell r="G545">
            <v>3.8292169251388092E-4</v>
          </cell>
          <cell r="H545">
            <v>-0.20833333333333337</v>
          </cell>
          <cell r="J545">
            <v>329</v>
          </cell>
          <cell r="K545">
            <v>3.2403800601390901E-4</v>
          </cell>
          <cell r="L545">
            <v>416</v>
          </cell>
          <cell r="M545">
            <v>4.3731701804458319E-4</v>
          </cell>
          <cell r="N545">
            <v>-0.20913461538461542</v>
          </cell>
          <cell r="P545" t="str">
            <v xml:space="preserve">   Fuji Heavy Total</v>
          </cell>
          <cell r="Q545" t="str">
            <v xml:space="preserve"> レオーネバン4WD</v>
          </cell>
          <cell r="R545">
            <v>0</v>
          </cell>
          <cell r="S545">
            <v>0</v>
          </cell>
          <cell r="T545">
            <v>1</v>
          </cell>
          <cell r="U545">
            <v>1.2498437695288089E-5</v>
          </cell>
          <cell r="V545">
            <v>-1</v>
          </cell>
          <cell r="X545">
            <v>329</v>
          </cell>
          <cell r="Y545">
            <v>3.2403800601390901E-4</v>
          </cell>
          <cell r="Z545">
            <v>416</v>
          </cell>
          <cell r="AA545">
            <v>4.3731701804458319E-4</v>
          </cell>
          <cell r="AB545">
            <v>-0.20913461538461542</v>
          </cell>
        </row>
        <row r="546">
          <cell r="C546" t="str">
            <v>Leone Van</v>
          </cell>
          <cell r="D546">
            <v>19</v>
          </cell>
          <cell r="E546">
            <v>2.4471291311403622E-4</v>
          </cell>
          <cell r="F546">
            <v>24</v>
          </cell>
          <cell r="G546">
            <v>3.8292169251388092E-4</v>
          </cell>
          <cell r="H546">
            <v>-0.20833333333333337</v>
          </cell>
          <cell r="J546">
            <v>324</v>
          </cell>
          <cell r="K546">
            <v>3.1911341625685873E-4</v>
          </cell>
          <cell r="L546">
            <v>294</v>
          </cell>
          <cell r="M546">
            <v>3.0906539256035447E-4</v>
          </cell>
          <cell r="N546">
            <v>0.1020408163265305</v>
          </cell>
          <cell r="Q546" t="str">
            <v xml:space="preserve"> レオーネバン</v>
          </cell>
          <cell r="R546">
            <v>19</v>
          </cell>
          <cell r="S546">
            <v>2.4471291311403622E-4</v>
          </cell>
          <cell r="T546">
            <v>24</v>
          </cell>
          <cell r="U546">
            <v>3.8292169251388092E-4</v>
          </cell>
          <cell r="V546">
            <v>-0.20833333333333337</v>
          </cell>
          <cell r="X546">
            <v>324</v>
          </cell>
          <cell r="Y546">
            <v>3.1911341625685873E-4</v>
          </cell>
          <cell r="Z546">
            <v>294</v>
          </cell>
          <cell r="AA546">
            <v>3.0906539256035447E-4</v>
          </cell>
          <cell r="AB546">
            <v>0.1020408163265305</v>
          </cell>
        </row>
        <row r="547">
          <cell r="C547" t="str">
            <v>Leone Van 4WD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 t="str">
            <v>NM</v>
          </cell>
          <cell r="J547">
            <v>0</v>
          </cell>
          <cell r="K547">
            <v>0</v>
          </cell>
          <cell r="L547">
            <v>50</v>
          </cell>
          <cell r="M547">
            <v>5.2562141591897023E-5</v>
          </cell>
          <cell r="N547">
            <v>-1</v>
          </cell>
          <cell r="Q547" t="str">
            <v xml:space="preserve"> レオーネバン4WD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 t="str">
            <v>NM</v>
          </cell>
          <cell r="X547">
            <v>0</v>
          </cell>
          <cell r="Y547">
            <v>0</v>
          </cell>
          <cell r="Z547">
            <v>50</v>
          </cell>
          <cell r="AA547">
            <v>5.2562141591897023E-5</v>
          </cell>
          <cell r="AB547">
            <v>-1</v>
          </cell>
        </row>
        <row r="548">
          <cell r="C548" t="str">
            <v>Domingo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 t="str">
            <v>NM</v>
          </cell>
          <cell r="J548">
            <v>5</v>
          </cell>
          <cell r="K548">
            <v>4.9245897570502886E-6</v>
          </cell>
          <cell r="L548">
            <v>78</v>
          </cell>
          <cell r="M548">
            <v>8.1996940883359348E-5</v>
          </cell>
          <cell r="N548">
            <v>-0.9358974358974359</v>
          </cell>
          <cell r="Q548" t="str">
            <v xml:space="preserve"> ドミンゴ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 t="str">
            <v>NM</v>
          </cell>
          <cell r="X548">
            <v>5</v>
          </cell>
          <cell r="Y548">
            <v>4.9245897570502886E-6</v>
          </cell>
          <cell r="Z548">
            <v>78</v>
          </cell>
          <cell r="AA548">
            <v>8.1996940883359348E-5</v>
          </cell>
          <cell r="AB548">
            <v>-0.9358974358974359</v>
          </cell>
        </row>
        <row r="549">
          <cell r="B549" t="str">
            <v xml:space="preserve">   Imports Total</v>
          </cell>
          <cell r="C549" t="str">
            <v>Subaru Bighorn Wagon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 t="str">
            <v>NM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 t="str">
            <v>NM</v>
          </cell>
          <cell r="P549" t="str">
            <v xml:space="preserve">   Imports Total</v>
          </cell>
          <cell r="Q549" t="str">
            <v>Subaru Bighorn Wagon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 t="str">
            <v>NM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 t="str">
            <v>NM</v>
          </cell>
        </row>
        <row r="550">
          <cell r="C550" t="str">
            <v>Charade Van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 t="str">
            <v>NM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 t="str">
            <v>NM</v>
          </cell>
          <cell r="Q550" t="str">
            <v xml:space="preserve"> シャレードバン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 t="str">
            <v>NM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NM</v>
          </cell>
        </row>
        <row r="552">
          <cell r="B552" t="str">
            <v>Large Trucks</v>
          </cell>
          <cell r="C552" t="str">
            <v>Rocky</v>
          </cell>
          <cell r="D552">
            <v>5977</v>
          </cell>
          <cell r="E552">
            <v>1</v>
          </cell>
          <cell r="F552">
            <v>6404</v>
          </cell>
          <cell r="G552">
            <v>1</v>
          </cell>
          <cell r="H552">
            <v>-6.6677076826983095E-2</v>
          </cell>
          <cell r="J552">
            <v>78219</v>
          </cell>
          <cell r="K552">
            <v>1</v>
          </cell>
          <cell r="L552">
            <v>79316</v>
          </cell>
          <cell r="M552">
            <v>1</v>
          </cell>
          <cell r="N552">
            <v>-1.3830752937616597E-2</v>
          </cell>
          <cell r="P552" t="str">
            <v>普通トラック合計</v>
          </cell>
          <cell r="Q552" t="str">
            <v xml:space="preserve"> ロッキー</v>
          </cell>
          <cell r="R552">
            <v>5977</v>
          </cell>
          <cell r="S552">
            <v>1</v>
          </cell>
          <cell r="T552">
            <v>6404</v>
          </cell>
          <cell r="U552">
            <v>1</v>
          </cell>
          <cell r="V552">
            <v>-6.6677076826983095E-2</v>
          </cell>
          <cell r="X552">
            <v>78219</v>
          </cell>
          <cell r="Y552">
            <v>1</v>
          </cell>
          <cell r="Z552">
            <v>79316</v>
          </cell>
          <cell r="AA552">
            <v>1</v>
          </cell>
          <cell r="AB552">
            <v>-1.3830752937616597E-2</v>
          </cell>
        </row>
        <row r="553">
          <cell r="C553" t="str">
            <v>Atrai 7</v>
          </cell>
          <cell r="D553">
            <v>5854</v>
          </cell>
          <cell r="E553">
            <v>6.450000595018505E-3</v>
          </cell>
          <cell r="F553">
            <v>5486</v>
          </cell>
          <cell r="G553">
            <v>0</v>
          </cell>
          <cell r="H553" t="str">
            <v>NM</v>
          </cell>
          <cell r="J553">
            <v>84625</v>
          </cell>
          <cell r="K553">
            <v>0.99997636688054636</v>
          </cell>
          <cell r="L553">
            <v>84671</v>
          </cell>
          <cell r="M553">
            <v>0.99845522511261531</v>
          </cell>
          <cell r="N553" t="str">
            <v>NM</v>
          </cell>
          <cell r="Q553" t="str">
            <v xml:space="preserve"> アトレー７</v>
          </cell>
          <cell r="R553">
            <v>542</v>
          </cell>
          <cell r="S553">
            <v>6.450000595018505E-3</v>
          </cell>
          <cell r="T553">
            <v>0</v>
          </cell>
          <cell r="U553">
            <v>0</v>
          </cell>
          <cell r="V553" t="str">
            <v>NM</v>
          </cell>
          <cell r="X553">
            <v>4897</v>
          </cell>
          <cell r="Y553">
            <v>9.4211304971825102E-3</v>
          </cell>
          <cell r="Z553">
            <v>0</v>
          </cell>
          <cell r="AA553">
            <v>0</v>
          </cell>
          <cell r="AB553" t="str">
            <v>NM</v>
          </cell>
        </row>
        <row r="554">
          <cell r="B554" t="str">
            <v>Large Trucks</v>
          </cell>
          <cell r="D554">
            <v>5854</v>
          </cell>
          <cell r="E554">
            <v>1</v>
          </cell>
          <cell r="F554">
            <v>5486</v>
          </cell>
          <cell r="G554">
            <v>1</v>
          </cell>
          <cell r="H554">
            <v>6.707983959168784E-2</v>
          </cell>
          <cell r="J554">
            <v>84627</v>
          </cell>
          <cell r="K554">
            <v>1</v>
          </cell>
          <cell r="L554">
            <v>84802</v>
          </cell>
          <cell r="M554">
            <v>1</v>
          </cell>
          <cell r="N554">
            <v>-2.0636305747505634E-3</v>
          </cell>
          <cell r="P554" t="str">
            <v>普通トラック合計</v>
          </cell>
          <cell r="R554">
            <v>5854</v>
          </cell>
          <cell r="S554">
            <v>1</v>
          </cell>
          <cell r="T554">
            <v>5486</v>
          </cell>
          <cell r="U554">
            <v>1</v>
          </cell>
          <cell r="V554">
            <v>6.707983959168784E-2</v>
          </cell>
          <cell r="X554">
            <v>84627</v>
          </cell>
          <cell r="Y554">
            <v>1</v>
          </cell>
          <cell r="Z554">
            <v>84802</v>
          </cell>
          <cell r="AA554">
            <v>1</v>
          </cell>
          <cell r="AB554">
            <v>-2.0636305747505634E-3</v>
          </cell>
        </row>
        <row r="555">
          <cell r="B555" t="str">
            <v xml:space="preserve">   Hino Total</v>
          </cell>
          <cell r="D555">
            <v>1750</v>
          </cell>
          <cell r="E555">
            <v>0.29278902459427808</v>
          </cell>
          <cell r="F555">
            <v>1719</v>
          </cell>
          <cell r="G555">
            <v>0.26842598376014992</v>
          </cell>
          <cell r="H555">
            <v>1.8033740546829602E-2</v>
          </cell>
          <cell r="J555">
            <v>20802</v>
          </cell>
          <cell r="K555">
            <v>0.26594561423695012</v>
          </cell>
          <cell r="L555">
            <v>21226</v>
          </cell>
          <cell r="M555">
            <v>0.26761309193605326</v>
          </cell>
          <cell r="N555">
            <v>-1.9975501743145219E-2</v>
          </cell>
          <cell r="P555" t="str">
            <v xml:space="preserve">   Hino Total</v>
          </cell>
          <cell r="Q555" t="str">
            <v>日野自動車合計</v>
          </cell>
          <cell r="R555">
            <v>1750</v>
          </cell>
          <cell r="S555">
            <v>0.29278902459427808</v>
          </cell>
          <cell r="T555">
            <v>1719</v>
          </cell>
          <cell r="U555">
            <v>0.26842598376014992</v>
          </cell>
          <cell r="V555">
            <v>1.8033740546829602E-2</v>
          </cell>
          <cell r="X555">
            <v>20802</v>
          </cell>
          <cell r="Y555">
            <v>0.26594561423695012</v>
          </cell>
          <cell r="Z555">
            <v>21226</v>
          </cell>
          <cell r="AA555">
            <v>0.26761309193605326</v>
          </cell>
          <cell r="AB555">
            <v>-1.9975501743145219E-2</v>
          </cell>
        </row>
        <row r="556">
          <cell r="B556" t="str">
            <v xml:space="preserve">   Fuji Heavy Total</v>
          </cell>
          <cell r="C556" t="str">
            <v>12 ton~</v>
          </cell>
          <cell r="D556">
            <v>1429</v>
          </cell>
          <cell r="E556">
            <v>0.2441065937820294</v>
          </cell>
          <cell r="F556">
            <v>1363</v>
          </cell>
          <cell r="G556">
            <v>0.24845060153117024</v>
          </cell>
          <cell r="H556">
            <v>4.8422597212032237E-2</v>
          </cell>
          <cell r="J556">
            <v>22231</v>
          </cell>
          <cell r="K556">
            <v>0.26269393928651613</v>
          </cell>
          <cell r="L556">
            <v>22788</v>
          </cell>
          <cell r="M556">
            <v>0.26872007735666614</v>
          </cell>
          <cell r="N556">
            <v>-2.4442689134632212E-2</v>
          </cell>
          <cell r="P556" t="str">
            <v xml:space="preserve">   Fuji Heavy Total</v>
          </cell>
          <cell r="Q556" t="str">
            <v xml:space="preserve"> 12トン超</v>
          </cell>
          <cell r="R556">
            <v>604</v>
          </cell>
          <cell r="S556">
            <v>0.1010540404885394</v>
          </cell>
          <cell r="T556">
            <v>393</v>
          </cell>
          <cell r="U556">
            <v>6.1367895065584009E-2</v>
          </cell>
          <cell r="V556">
            <v>0.53689567430025442</v>
          </cell>
          <cell r="X556">
            <v>6109</v>
          </cell>
          <cell r="Y556">
            <v>7.8101228601746384E-2</v>
          </cell>
          <cell r="Z556">
            <v>4448</v>
          </cell>
          <cell r="AA556">
            <v>5.6079479550153813E-2</v>
          </cell>
          <cell r="AB556">
            <v>0.37342625899280568</v>
          </cell>
        </row>
        <row r="557">
          <cell r="B557" t="str">
            <v xml:space="preserve">   Hino Total</v>
          </cell>
          <cell r="C557" t="str">
            <v>9~12 ton</v>
          </cell>
          <cell r="D557">
            <v>1429</v>
          </cell>
          <cell r="E557">
            <v>0.24410659378202937</v>
          </cell>
          <cell r="F557">
            <v>1363</v>
          </cell>
          <cell r="G557">
            <v>0.24845060153117024</v>
          </cell>
          <cell r="H557">
            <v>4.8422597212032237E-2</v>
          </cell>
          <cell r="J557">
            <v>22231</v>
          </cell>
          <cell r="K557">
            <v>0.26269393928651613</v>
          </cell>
          <cell r="L557">
            <v>22589</v>
          </cell>
          <cell r="M557">
            <v>0.26637343458880686</v>
          </cell>
          <cell r="N557">
            <v>-1.5848421798220325E-2</v>
          </cell>
          <cell r="P557" t="str">
            <v xml:space="preserve">   Hino Total</v>
          </cell>
          <cell r="Q557" t="str">
            <v xml:space="preserve"> 9-12トン</v>
          </cell>
          <cell r="R557">
            <v>1</v>
          </cell>
          <cell r="S557">
            <v>1.6730801405387318E-4</v>
          </cell>
          <cell r="T557">
            <v>202</v>
          </cell>
          <cell r="U557">
            <v>3.1542785758900689E-2</v>
          </cell>
          <cell r="V557">
            <v>-0.99504950495049505</v>
          </cell>
          <cell r="X557">
            <v>22231</v>
          </cell>
          <cell r="Y557">
            <v>0.26269393928651613</v>
          </cell>
          <cell r="Z557">
            <v>22589</v>
          </cell>
          <cell r="AA557">
            <v>0.26637343458880686</v>
          </cell>
          <cell r="AB557">
            <v>-1.5848421798220325E-2</v>
          </cell>
        </row>
        <row r="558">
          <cell r="C558" t="str">
            <v>12 ton~</v>
          </cell>
          <cell r="D558">
            <v>477</v>
          </cell>
          <cell r="E558">
            <v>8.1482746839767681E-2</v>
          </cell>
          <cell r="F558">
            <v>329</v>
          </cell>
          <cell r="G558">
            <v>5.997083485235144E-2</v>
          </cell>
          <cell r="H558">
            <v>0.44984802431610937</v>
          </cell>
          <cell r="J558">
            <v>6586</v>
          </cell>
          <cell r="K558">
            <v>7.7823862360712301E-2</v>
          </cell>
          <cell r="L558">
            <v>4777</v>
          </cell>
          <cell r="M558">
            <v>5.6331218603334829E-2</v>
          </cell>
          <cell r="N558">
            <v>0.37868955411346028</v>
          </cell>
          <cell r="Q558" t="str">
            <v xml:space="preserve"> 12トン超</v>
          </cell>
          <cell r="R558">
            <v>477</v>
          </cell>
          <cell r="S558">
            <v>8.1482746839767681E-2</v>
          </cell>
          <cell r="T558">
            <v>329</v>
          </cell>
          <cell r="U558">
            <v>5.997083485235144E-2</v>
          </cell>
          <cell r="V558">
            <v>0.44984802431610937</v>
          </cell>
          <cell r="X558">
            <v>6586</v>
          </cell>
          <cell r="Y558">
            <v>7.7823862360712301E-2</v>
          </cell>
          <cell r="Z558">
            <v>4777</v>
          </cell>
          <cell r="AA558">
            <v>5.6331218603334829E-2</v>
          </cell>
          <cell r="AB558">
            <v>0.37868955411346028</v>
          </cell>
        </row>
        <row r="559">
          <cell r="C559" t="str">
            <v>9~12 ton</v>
          </cell>
          <cell r="D559">
            <v>1</v>
          </cell>
          <cell r="E559">
            <v>1.7082336863682952E-4</v>
          </cell>
          <cell r="F559">
            <v>160</v>
          </cell>
          <cell r="G559">
            <v>2.9165147648559972E-2</v>
          </cell>
          <cell r="H559">
            <v>-0.99375000000000002</v>
          </cell>
          <cell r="J559">
            <v>1517</v>
          </cell>
          <cell r="K559">
            <v>1.7925721105557329E-2</v>
          </cell>
          <cell r="L559">
            <v>2728</v>
          </cell>
          <cell r="M559">
            <v>3.2169052616683569E-2</v>
          </cell>
          <cell r="N559">
            <v>-0.44391495601173026</v>
          </cell>
          <cell r="Q559" t="str">
            <v xml:space="preserve"> 9-12トン</v>
          </cell>
          <cell r="R559">
            <v>1</v>
          </cell>
          <cell r="S559">
            <v>1.7082336863682952E-4</v>
          </cell>
          <cell r="T559">
            <v>160</v>
          </cell>
          <cell r="U559">
            <v>2.9165147648559972E-2</v>
          </cell>
          <cell r="V559">
            <v>-0.99375000000000002</v>
          </cell>
          <cell r="X559">
            <v>1517</v>
          </cell>
          <cell r="Y559">
            <v>1.7925721105557329E-2</v>
          </cell>
          <cell r="Z559">
            <v>2728</v>
          </cell>
          <cell r="AA559">
            <v>3.2169052616683569E-2</v>
          </cell>
          <cell r="AB559">
            <v>-0.44391495601173026</v>
          </cell>
        </row>
        <row r="560">
          <cell r="C560" t="str">
            <v>7~8 ton</v>
          </cell>
          <cell r="D560">
            <v>137</v>
          </cell>
          <cell r="E560">
            <v>2.3402801503245644E-2</v>
          </cell>
          <cell r="F560">
            <v>124</v>
          </cell>
          <cell r="G560">
            <v>2.2602989427633977E-2</v>
          </cell>
          <cell r="H560">
            <v>0.10483870967741926</v>
          </cell>
          <cell r="J560">
            <v>1851</v>
          </cell>
          <cell r="K560">
            <v>2.1872452054308909E-2</v>
          </cell>
          <cell r="L560">
            <v>1755</v>
          </cell>
          <cell r="M560">
            <v>2.0695266621070258E-2</v>
          </cell>
          <cell r="N560">
            <v>5.4700854700854729E-2</v>
          </cell>
          <cell r="Q560" t="str">
            <v xml:space="preserve"> 7-8トン</v>
          </cell>
          <cell r="R560">
            <v>137</v>
          </cell>
          <cell r="S560">
            <v>2.3402801503245644E-2</v>
          </cell>
          <cell r="T560">
            <v>124</v>
          </cell>
          <cell r="U560">
            <v>2.2602989427633977E-2</v>
          </cell>
          <cell r="V560">
            <v>0.10483870967741926</v>
          </cell>
          <cell r="X560">
            <v>1851</v>
          </cell>
          <cell r="Y560">
            <v>2.1872452054308909E-2</v>
          </cell>
          <cell r="Z560">
            <v>1755</v>
          </cell>
          <cell r="AA560">
            <v>2.0695266621070258E-2</v>
          </cell>
          <cell r="AB560">
            <v>5.4700854700854729E-2</v>
          </cell>
        </row>
        <row r="561">
          <cell r="C561" t="str">
            <v>5~6 ton</v>
          </cell>
          <cell r="D561">
            <v>32</v>
          </cell>
          <cell r="E561">
            <v>5.4663477963785446E-3</v>
          </cell>
          <cell r="F561">
            <v>29</v>
          </cell>
          <cell r="G561">
            <v>5.2861830113014943E-3</v>
          </cell>
          <cell r="H561">
            <v>0.10344827586206895</v>
          </cell>
          <cell r="J561">
            <v>440</v>
          </cell>
          <cell r="K561">
            <v>5.1992862797925008E-3</v>
          </cell>
          <cell r="L561">
            <v>497</v>
          </cell>
          <cell r="M561">
            <v>5.8607108322916912E-3</v>
          </cell>
          <cell r="N561">
            <v>-0.11468812877263579</v>
          </cell>
          <cell r="Q561" t="str">
            <v xml:space="preserve"> 5-6トン</v>
          </cell>
          <cell r="R561">
            <v>32</v>
          </cell>
          <cell r="S561">
            <v>5.4663477963785446E-3</v>
          </cell>
          <cell r="T561">
            <v>29</v>
          </cell>
          <cell r="U561">
            <v>5.2861830113014943E-3</v>
          </cell>
          <cell r="V561">
            <v>0.10344827586206895</v>
          </cell>
          <cell r="X561">
            <v>440</v>
          </cell>
          <cell r="Y561">
            <v>5.1992862797925008E-3</v>
          </cell>
          <cell r="Z561">
            <v>497</v>
          </cell>
          <cell r="AA561">
            <v>5.8607108322916912E-3</v>
          </cell>
          <cell r="AB561">
            <v>-0.11468812877263579</v>
          </cell>
        </row>
        <row r="562">
          <cell r="B562" t="str">
            <v xml:space="preserve">   Imports Total</v>
          </cell>
          <cell r="C562" t="str">
            <v>3~4 ton</v>
          </cell>
          <cell r="D562">
            <v>698</v>
          </cell>
          <cell r="E562">
            <v>0.119234711308507</v>
          </cell>
          <cell r="F562">
            <v>627</v>
          </cell>
          <cell r="G562">
            <v>0.11429092234779438</v>
          </cell>
          <cell r="H562">
            <v>0.11323763955342914</v>
          </cell>
          <cell r="J562">
            <v>10567</v>
          </cell>
          <cell r="K562">
            <v>0.12486558663310764</v>
          </cell>
          <cell r="L562">
            <v>11930</v>
          </cell>
          <cell r="M562">
            <v>0.14068064432442631</v>
          </cell>
          <cell r="N562">
            <v>-0.1142497904442582</v>
          </cell>
          <cell r="P562" t="str">
            <v xml:space="preserve">   Imports Total</v>
          </cell>
          <cell r="Q562" t="str">
            <v xml:space="preserve"> 3-4トン</v>
          </cell>
          <cell r="R562">
            <v>698</v>
          </cell>
          <cell r="S562">
            <v>0.119234711308507</v>
          </cell>
          <cell r="T562">
            <v>627</v>
          </cell>
          <cell r="U562">
            <v>0.11429092234779438</v>
          </cell>
          <cell r="V562">
            <v>0.11323763955342914</v>
          </cell>
          <cell r="X562">
            <v>10567</v>
          </cell>
          <cell r="Y562">
            <v>0.12486558663310764</v>
          </cell>
          <cell r="Z562">
            <v>11930</v>
          </cell>
          <cell r="AA562">
            <v>0.14068064432442631</v>
          </cell>
          <cell r="AB562">
            <v>-0.1142497904442582</v>
          </cell>
        </row>
        <row r="563">
          <cell r="C563" t="str">
            <v>Tractor</v>
          </cell>
          <cell r="D563">
            <v>1547</v>
          </cell>
          <cell r="E563">
            <v>0.25882549774134184</v>
          </cell>
          <cell r="F563">
            <v>1567</v>
          </cell>
          <cell r="G563">
            <v>0.24469081823860087</v>
          </cell>
          <cell r="H563">
            <v>-1.2763241863433361E-2</v>
          </cell>
          <cell r="J563">
            <v>1270</v>
          </cell>
          <cell r="K563">
            <v>1.5007030853037447E-2</v>
          </cell>
          <cell r="L563">
            <v>1101</v>
          </cell>
          <cell r="M563">
            <v>1.2983184358859461E-2</v>
          </cell>
          <cell r="N563">
            <v>0.15349682107175289</v>
          </cell>
          <cell r="Q563" t="str">
            <v xml:space="preserve"> トラクター</v>
          </cell>
          <cell r="R563">
            <v>84</v>
          </cell>
          <cell r="S563">
            <v>1.434916296549368E-2</v>
          </cell>
          <cell r="T563">
            <v>94</v>
          </cell>
          <cell r="U563">
            <v>1.7134524243528983E-2</v>
          </cell>
          <cell r="V563">
            <v>-0.1063829787234043</v>
          </cell>
          <cell r="X563">
            <v>1270</v>
          </cell>
          <cell r="Y563">
            <v>1.5007030853037447E-2</v>
          </cell>
          <cell r="Z563">
            <v>1101</v>
          </cell>
          <cell r="AA563">
            <v>1.2983184358859461E-2</v>
          </cell>
          <cell r="AB563">
            <v>0.15349682107175289</v>
          </cell>
        </row>
        <row r="564">
          <cell r="B564" t="str">
            <v xml:space="preserve">   Isuzu Total</v>
          </cell>
          <cell r="D564">
            <v>1547</v>
          </cell>
          <cell r="E564">
            <v>0.25882549774134184</v>
          </cell>
          <cell r="F564">
            <v>8201</v>
          </cell>
          <cell r="G564">
            <v>0.24469081823860087</v>
          </cell>
          <cell r="H564">
            <v>-1.2763241863433361E-2</v>
          </cell>
          <cell r="J564">
            <v>17585</v>
          </cell>
          <cell r="K564">
            <v>0.22481749958449992</v>
          </cell>
          <cell r="L564">
            <v>19370</v>
          </cell>
          <cell r="M564">
            <v>0.24421302133239195</v>
          </cell>
          <cell r="N564">
            <v>-9.2152813629323704E-2</v>
          </cell>
          <cell r="P564" t="str">
            <v xml:space="preserve">   Isuzu Total</v>
          </cell>
          <cell r="Q564" t="str">
            <v>いすゞ合計</v>
          </cell>
          <cell r="R564">
            <v>1547</v>
          </cell>
          <cell r="S564">
            <v>0.25882549774134184</v>
          </cell>
          <cell r="T564">
            <v>1567</v>
          </cell>
          <cell r="U564">
            <v>0.24469081823860087</v>
          </cell>
          <cell r="V564">
            <v>-1.2763241863433361E-2</v>
          </cell>
          <cell r="X564">
            <v>17585</v>
          </cell>
          <cell r="Y564">
            <v>0.22481749958449992</v>
          </cell>
          <cell r="Z564">
            <v>19370</v>
          </cell>
          <cell r="AA564">
            <v>0.24421302133239195</v>
          </cell>
          <cell r="AB564">
            <v>-9.2152813629323704E-2</v>
          </cell>
        </row>
        <row r="565">
          <cell r="B565" t="str">
            <v>Large Trucks</v>
          </cell>
          <cell r="C565" t="str">
            <v>12 ton~</v>
          </cell>
          <cell r="D565">
            <v>1383</v>
          </cell>
          <cell r="E565">
            <v>0.23624871882473525</v>
          </cell>
          <cell r="F565">
            <v>1177</v>
          </cell>
          <cell r="G565">
            <v>0.21454611738971927</v>
          </cell>
          <cell r="H565">
            <v>0.17502124044180123</v>
          </cell>
          <cell r="J565">
            <v>18968</v>
          </cell>
          <cell r="K565">
            <v>0.22413650489796402</v>
          </cell>
          <cell r="L565">
            <v>20360</v>
          </cell>
          <cell r="M565">
            <v>0.24008867715384069</v>
          </cell>
          <cell r="N565">
            <v>-6.836935166994107E-2</v>
          </cell>
          <cell r="P565" t="str">
            <v>普通トラック合計</v>
          </cell>
          <cell r="Q565" t="str">
            <v xml:space="preserve"> 12トン超</v>
          </cell>
          <cell r="R565">
            <v>6401</v>
          </cell>
          <cell r="S565">
            <v>1</v>
          </cell>
          <cell r="T565">
            <v>8201</v>
          </cell>
          <cell r="U565">
            <v>1</v>
          </cell>
          <cell r="V565">
            <v>-0.21948542860626752</v>
          </cell>
          <cell r="X565">
            <v>3834</v>
          </cell>
          <cell r="Y565">
            <v>4.9016223679668625E-2</v>
          </cell>
          <cell r="Z565">
            <v>3422</v>
          </cell>
          <cell r="AA565">
            <v>4.3143880175500526E-2</v>
          </cell>
          <cell r="AB565">
            <v>0.12039742840444179</v>
          </cell>
        </row>
        <row r="566">
          <cell r="B566" t="str">
            <v xml:space="preserve">   Isuzu Total</v>
          </cell>
          <cell r="C566" t="str">
            <v>9~12 ton</v>
          </cell>
          <cell r="D566">
            <v>1383</v>
          </cell>
          <cell r="E566">
            <v>0.23624871882473522</v>
          </cell>
          <cell r="F566">
            <v>1177</v>
          </cell>
          <cell r="G566">
            <v>0.21454611738971929</v>
          </cell>
          <cell r="H566">
            <v>0.17502124044180123</v>
          </cell>
          <cell r="J566">
            <v>18968</v>
          </cell>
          <cell r="K566">
            <v>0.224136504897964</v>
          </cell>
          <cell r="L566">
            <v>20547</v>
          </cell>
          <cell r="M566">
            <v>0.24229381382514564</v>
          </cell>
          <cell r="N566">
            <v>-7.6848201683944128E-2</v>
          </cell>
          <cell r="P566" t="str">
            <v xml:space="preserve">   Isuzu Total</v>
          </cell>
          <cell r="Q566" t="str">
            <v xml:space="preserve"> 9-12トン</v>
          </cell>
          <cell r="R566">
            <v>121</v>
          </cell>
          <cell r="S566">
            <v>2.0244269700518656E-2</v>
          </cell>
          <cell r="T566">
            <v>168</v>
          </cell>
          <cell r="U566">
            <v>2.6233603997501562E-2</v>
          </cell>
          <cell r="V566">
            <v>-0.27976190476190477</v>
          </cell>
          <cell r="X566">
            <v>18968</v>
          </cell>
          <cell r="Y566">
            <v>0.224136504897964</v>
          </cell>
          <cell r="Z566">
            <v>20547</v>
          </cell>
          <cell r="AA566">
            <v>0.24229381382514564</v>
          </cell>
          <cell r="AB566">
            <v>-7.6848201683944128E-2</v>
          </cell>
        </row>
        <row r="567">
          <cell r="C567" t="str">
            <v>12 ton~</v>
          </cell>
          <cell r="D567">
            <v>302</v>
          </cell>
          <cell r="E567">
            <v>5.1588657328322511E-2</v>
          </cell>
          <cell r="F567">
            <v>234</v>
          </cell>
          <cell r="G567">
            <v>4.2654028436018961E-2</v>
          </cell>
          <cell r="H567">
            <v>0.29059829059829068</v>
          </cell>
          <cell r="J567">
            <v>4136</v>
          </cell>
          <cell r="K567">
            <v>4.8873291030049511E-2</v>
          </cell>
          <cell r="L567">
            <v>3656</v>
          </cell>
          <cell r="M567">
            <v>4.3112190750218153E-2</v>
          </cell>
          <cell r="N567">
            <v>0.13129102844638951</v>
          </cell>
          <cell r="Q567" t="str">
            <v xml:space="preserve"> 12トン超</v>
          </cell>
          <cell r="R567">
            <v>302</v>
          </cell>
          <cell r="S567">
            <v>5.1588657328322511E-2</v>
          </cell>
          <cell r="T567">
            <v>234</v>
          </cell>
          <cell r="U567">
            <v>4.2654028436018961E-2</v>
          </cell>
          <cell r="V567">
            <v>0.29059829059829068</v>
          </cell>
          <cell r="X567">
            <v>4136</v>
          </cell>
          <cell r="Y567">
            <v>4.8873291030049511E-2</v>
          </cell>
          <cell r="Z567">
            <v>3656</v>
          </cell>
          <cell r="AA567">
            <v>4.3112190750218153E-2</v>
          </cell>
          <cell r="AB567">
            <v>0.13129102844638951</v>
          </cell>
        </row>
        <row r="568">
          <cell r="B568" t="str">
            <v xml:space="preserve">   Hino Total</v>
          </cell>
          <cell r="C568" t="str">
            <v>9~12 ton</v>
          </cell>
          <cell r="D568">
            <v>128</v>
          </cell>
          <cell r="E568">
            <v>2.1865391185514178E-2</v>
          </cell>
          <cell r="F568">
            <v>153</v>
          </cell>
          <cell r="G568">
            <v>2.7889172438935472E-2</v>
          </cell>
          <cell r="H568">
            <v>-0.16339869281045749</v>
          </cell>
          <cell r="J568">
            <v>2122</v>
          </cell>
          <cell r="K568">
            <v>2.5074739740272016E-2</v>
          </cell>
          <cell r="L568">
            <v>2321</v>
          </cell>
          <cell r="M568">
            <v>2.7369637508549326E-2</v>
          </cell>
          <cell r="N568">
            <v>-8.5738905644118901E-2</v>
          </cell>
          <cell r="P568" t="str">
            <v xml:space="preserve">   Hino Total</v>
          </cell>
          <cell r="Q568" t="str">
            <v xml:space="preserve"> 9-12トン</v>
          </cell>
          <cell r="R568">
            <v>128</v>
          </cell>
          <cell r="S568">
            <v>2.1865391185514178E-2</v>
          </cell>
          <cell r="T568">
            <v>153</v>
          </cell>
          <cell r="U568">
            <v>2.7889172438935472E-2</v>
          </cell>
          <cell r="V568">
            <v>-0.16339869281045749</v>
          </cell>
          <cell r="X568">
            <v>2122</v>
          </cell>
          <cell r="Y568">
            <v>2.5074739740272016E-2</v>
          </cell>
          <cell r="Z568">
            <v>2321</v>
          </cell>
          <cell r="AA568">
            <v>2.7369637508549326E-2</v>
          </cell>
          <cell r="AB568">
            <v>-8.5738905644118901E-2</v>
          </cell>
        </row>
        <row r="569">
          <cell r="C569" t="str">
            <v>7~8 ton</v>
          </cell>
          <cell r="D569">
            <v>18</v>
          </cell>
          <cell r="E569">
            <v>3.0748206354629312E-3</v>
          </cell>
          <cell r="F569">
            <v>15</v>
          </cell>
          <cell r="G569">
            <v>2.7342325920524974E-3</v>
          </cell>
          <cell r="H569">
            <v>0.19999999999999996</v>
          </cell>
          <cell r="J569">
            <v>219</v>
          </cell>
          <cell r="K569">
            <v>2.5878265801694495E-3</v>
          </cell>
          <cell r="L569">
            <v>129</v>
          </cell>
          <cell r="M569">
            <v>1.5211905379590104E-3</v>
          </cell>
          <cell r="N569">
            <v>0.69767441860465107</v>
          </cell>
          <cell r="Q569" t="str">
            <v xml:space="preserve"> 7-8トン</v>
          </cell>
          <cell r="R569">
            <v>18</v>
          </cell>
          <cell r="S569">
            <v>3.0748206354629312E-3</v>
          </cell>
          <cell r="T569">
            <v>15</v>
          </cell>
          <cell r="U569">
            <v>2.7342325920524974E-3</v>
          </cell>
          <cell r="V569">
            <v>0.19999999999999996</v>
          </cell>
          <cell r="X569">
            <v>219</v>
          </cell>
          <cell r="Y569">
            <v>2.5878265801694495E-3</v>
          </cell>
          <cell r="Z569">
            <v>129</v>
          </cell>
          <cell r="AA569">
            <v>1.5211905379590104E-3</v>
          </cell>
          <cell r="AB569">
            <v>0.69767441860465107</v>
          </cell>
        </row>
        <row r="570">
          <cell r="C570" t="str">
            <v>5~6 ton</v>
          </cell>
          <cell r="D570">
            <v>84</v>
          </cell>
          <cell r="E570">
            <v>1.434916296549368E-2</v>
          </cell>
          <cell r="F570">
            <v>95</v>
          </cell>
          <cell r="G570">
            <v>1.7316806416332483E-2</v>
          </cell>
          <cell r="H570">
            <v>-0.11578947368421055</v>
          </cell>
          <cell r="J570">
            <v>1417</v>
          </cell>
          <cell r="K570">
            <v>1.6744065132877215E-2</v>
          </cell>
          <cell r="L570">
            <v>1660</v>
          </cell>
          <cell r="M570">
            <v>1.9575010023348507E-2</v>
          </cell>
          <cell r="N570">
            <v>-0.14638554216867472</v>
          </cell>
          <cell r="Q570" t="str">
            <v xml:space="preserve"> 5-6トン</v>
          </cell>
          <cell r="R570">
            <v>84</v>
          </cell>
          <cell r="S570">
            <v>1.434916296549368E-2</v>
          </cell>
          <cell r="T570">
            <v>95</v>
          </cell>
          <cell r="U570">
            <v>1.7316806416332483E-2</v>
          </cell>
          <cell r="V570">
            <v>-0.11578947368421055</v>
          </cell>
          <cell r="X570">
            <v>1417</v>
          </cell>
          <cell r="Y570">
            <v>1.6744065132877215E-2</v>
          </cell>
          <cell r="Z570">
            <v>1660</v>
          </cell>
          <cell r="AA570">
            <v>1.9575010023348507E-2</v>
          </cell>
          <cell r="AB570">
            <v>-0.14638554216867472</v>
          </cell>
        </row>
        <row r="571">
          <cell r="C571" t="str">
            <v>3~4 ton</v>
          </cell>
          <cell r="D571">
            <v>815</v>
          </cell>
          <cell r="E571">
            <v>0.13922104543901606</v>
          </cell>
          <cell r="F571">
            <v>637</v>
          </cell>
          <cell r="G571">
            <v>0.11611374407582939</v>
          </cell>
          <cell r="H571">
            <v>0.27943485086342235</v>
          </cell>
          <cell r="J571">
            <v>10373</v>
          </cell>
          <cell r="K571">
            <v>0.12257317404610822</v>
          </cell>
          <cell r="L571">
            <v>11943</v>
          </cell>
          <cell r="M571">
            <v>0.14083394259569348</v>
          </cell>
          <cell r="N571">
            <v>-0.13145775768232437</v>
          </cell>
          <cell r="Q571" t="str">
            <v xml:space="preserve"> 3-4トン</v>
          </cell>
          <cell r="R571">
            <v>815</v>
          </cell>
          <cell r="S571">
            <v>0.13922104543901606</v>
          </cell>
          <cell r="T571">
            <v>637</v>
          </cell>
          <cell r="U571">
            <v>0.11611374407582939</v>
          </cell>
          <cell r="V571">
            <v>0.27943485086342235</v>
          </cell>
          <cell r="X571">
            <v>10373</v>
          </cell>
          <cell r="Y571">
            <v>0.12257317404610822</v>
          </cell>
          <cell r="Z571">
            <v>11943</v>
          </cell>
          <cell r="AA571">
            <v>0.14083394259569348</v>
          </cell>
          <cell r="AB571">
            <v>-0.13145775768232437</v>
          </cell>
        </row>
        <row r="572">
          <cell r="C572" t="str">
            <v>Tractor</v>
          </cell>
          <cell r="D572">
            <v>1698</v>
          </cell>
          <cell r="E572">
            <v>0.28408900786347663</v>
          </cell>
          <cell r="F572">
            <v>1726</v>
          </cell>
          <cell r="G572">
            <v>0.26951905059337911</v>
          </cell>
          <cell r="H572">
            <v>-1.6222479721900385E-2</v>
          </cell>
          <cell r="J572">
            <v>701</v>
          </cell>
          <cell r="K572">
            <v>8.2834083684875989E-3</v>
          </cell>
          <cell r="L572">
            <v>651</v>
          </cell>
          <cell r="M572">
            <v>7.6767057380722151E-3</v>
          </cell>
          <cell r="N572">
            <v>7.6804915514592897E-2</v>
          </cell>
          <cell r="Q572" t="str">
            <v xml:space="preserve"> トラクター</v>
          </cell>
          <cell r="R572">
            <v>36</v>
          </cell>
          <cell r="S572">
            <v>6.1496412709258624E-3</v>
          </cell>
          <cell r="T572">
            <v>43</v>
          </cell>
          <cell r="U572">
            <v>7.8381334305504917E-3</v>
          </cell>
          <cell r="V572">
            <v>-0.16279069767441856</v>
          </cell>
          <cell r="X572">
            <v>701</v>
          </cell>
          <cell r="Y572">
            <v>8.2834083684875989E-3</v>
          </cell>
          <cell r="Z572">
            <v>651</v>
          </cell>
          <cell r="AA572">
            <v>7.6767057380722151E-3</v>
          </cell>
          <cell r="AB572">
            <v>7.6804915514592897E-2</v>
          </cell>
        </row>
        <row r="573">
          <cell r="B573" t="str">
            <v xml:space="preserve">   Mitsubishi Total</v>
          </cell>
          <cell r="C573" t="str">
            <v>3~4 ton</v>
          </cell>
          <cell r="D573">
            <v>1698</v>
          </cell>
          <cell r="E573">
            <v>0.28408900786347668</v>
          </cell>
          <cell r="F573">
            <v>1726</v>
          </cell>
          <cell r="G573">
            <v>0.26951905059337916</v>
          </cell>
          <cell r="H573">
            <v>-1.6222479721900385E-2</v>
          </cell>
          <cell r="J573">
            <v>20155</v>
          </cell>
          <cell r="K573">
            <v>0.25767396668328668</v>
          </cell>
          <cell r="L573">
            <v>20254</v>
          </cell>
          <cell r="M573">
            <v>0.25535831358111855</v>
          </cell>
          <cell r="N573">
            <v>-4.8879233731609073E-3</v>
          </cell>
          <cell r="P573" t="str">
            <v xml:space="preserve">   Mitsubishi Total</v>
          </cell>
          <cell r="Q573" t="str">
            <v xml:space="preserve"> 3-4トン</v>
          </cell>
          <cell r="R573">
            <v>983</v>
          </cell>
          <cell r="S573">
            <v>0.1535697547258241</v>
          </cell>
          <cell r="T573">
            <v>830</v>
          </cell>
          <cell r="U573">
            <v>0.10120716985733447</v>
          </cell>
          <cell r="V573">
            <v>0.18433734939759039</v>
          </cell>
          <cell r="X573">
            <v>20155</v>
          </cell>
          <cell r="Y573">
            <v>0.25767396668328668</v>
          </cell>
          <cell r="Z573">
            <v>20254</v>
          </cell>
          <cell r="AA573">
            <v>0.25535831358111855</v>
          </cell>
          <cell r="AB573">
            <v>-4.8879233731609073E-3</v>
          </cell>
        </row>
        <row r="574">
          <cell r="C574" t="str">
            <v>12 ton~</v>
          </cell>
          <cell r="D574">
            <v>1372</v>
          </cell>
          <cell r="E574">
            <v>0.23436966176973012</v>
          </cell>
          <cell r="F574">
            <v>1323</v>
          </cell>
          <cell r="G574">
            <v>0.24115931461903028</v>
          </cell>
          <cell r="H574">
            <v>3.7037037037036979E-2</v>
          </cell>
          <cell r="J574">
            <v>21527</v>
          </cell>
          <cell r="K574">
            <v>0.25437508123884811</v>
          </cell>
          <cell r="L574">
            <v>21620</v>
          </cell>
          <cell r="M574">
            <v>0.25494681729204499</v>
          </cell>
          <cell r="N574">
            <v>-4.301572617946392E-3</v>
          </cell>
          <cell r="Q574" t="str">
            <v xml:space="preserve"> 12トン超</v>
          </cell>
          <cell r="R574">
            <v>479</v>
          </cell>
          <cell r="S574">
            <v>8.0140538731805253E-2</v>
          </cell>
          <cell r="T574">
            <v>307</v>
          </cell>
          <cell r="U574">
            <v>4.793878825733916E-2</v>
          </cell>
          <cell r="V574">
            <v>0.56026058631921827</v>
          </cell>
          <cell r="X574">
            <v>4700</v>
          </cell>
          <cell r="Y574">
            <v>6.0087702476380421E-2</v>
          </cell>
          <cell r="Z574">
            <v>3338</v>
          </cell>
          <cell r="AA574">
            <v>4.208482525593827E-2</v>
          </cell>
          <cell r="AB574">
            <v>0.40802875973636898</v>
          </cell>
        </row>
        <row r="575">
          <cell r="B575" t="str">
            <v xml:space="preserve">   Mitsubishi Total</v>
          </cell>
          <cell r="C575" t="str">
            <v>9~12 ton</v>
          </cell>
          <cell r="D575">
            <v>1372</v>
          </cell>
          <cell r="E575">
            <v>0.23436966176973009</v>
          </cell>
          <cell r="F575">
            <v>1323</v>
          </cell>
          <cell r="G575">
            <v>0.24115931461903026</v>
          </cell>
          <cell r="H575">
            <v>3.7037037037036979E-2</v>
          </cell>
          <cell r="J575">
            <v>21527</v>
          </cell>
          <cell r="K575">
            <v>0.25437508123884811</v>
          </cell>
          <cell r="L575">
            <v>21577</v>
          </cell>
          <cell r="M575">
            <v>0.25443975377939199</v>
          </cell>
          <cell r="N575">
            <v>-2.3172822913287705E-3</v>
          </cell>
          <cell r="P575" t="str">
            <v xml:space="preserve">   Mitsubishi Total</v>
          </cell>
          <cell r="Q575" t="str">
            <v xml:space="preserve"> 9-12トン</v>
          </cell>
          <cell r="R575">
            <v>131</v>
          </cell>
          <cell r="S575">
            <v>2.1917349841057386E-2</v>
          </cell>
          <cell r="T575">
            <v>305</v>
          </cell>
          <cell r="U575">
            <v>4.7626483447845099E-2</v>
          </cell>
          <cell r="V575">
            <v>-0.57049180327868854</v>
          </cell>
          <cell r="X575">
            <v>21527</v>
          </cell>
          <cell r="Y575">
            <v>0.25437508123884811</v>
          </cell>
          <cell r="Z575">
            <v>21577</v>
          </cell>
          <cell r="AA575">
            <v>0.25443975377939199</v>
          </cell>
          <cell r="AB575">
            <v>-2.3172822913287705E-3</v>
          </cell>
        </row>
        <row r="576">
          <cell r="C576" t="str">
            <v>12 ton~</v>
          </cell>
          <cell r="D576">
            <v>380</v>
          </cell>
          <cell r="E576">
            <v>6.4912880081995222E-2</v>
          </cell>
          <cell r="F576">
            <v>254</v>
          </cell>
          <cell r="G576">
            <v>4.6299671892088952E-2</v>
          </cell>
          <cell r="H576">
            <v>0.49606299212598426</v>
          </cell>
          <cell r="J576">
            <v>5080</v>
          </cell>
          <cell r="K576">
            <v>6.0028123412149789E-2</v>
          </cell>
          <cell r="L576">
            <v>3592</v>
          </cell>
          <cell r="M576">
            <v>4.2357491568595078E-2</v>
          </cell>
          <cell r="N576">
            <v>0.41425389755011133</v>
          </cell>
          <cell r="Q576" t="str">
            <v xml:space="preserve"> 12トン超</v>
          </cell>
          <cell r="R576">
            <v>380</v>
          </cell>
          <cell r="S576">
            <v>6.4912880081995222E-2</v>
          </cell>
          <cell r="T576">
            <v>254</v>
          </cell>
          <cell r="U576">
            <v>4.6299671892088952E-2</v>
          </cell>
          <cell r="V576">
            <v>0.49606299212598426</v>
          </cell>
          <cell r="X576">
            <v>5080</v>
          </cell>
          <cell r="Y576">
            <v>6.0028123412149789E-2</v>
          </cell>
          <cell r="Z576">
            <v>3592</v>
          </cell>
          <cell r="AA576">
            <v>4.2357491568595078E-2</v>
          </cell>
          <cell r="AB576">
            <v>0.41425389755011133</v>
          </cell>
        </row>
        <row r="577">
          <cell r="B577" t="str">
            <v xml:space="preserve">   Isuzu Total</v>
          </cell>
          <cell r="C577" t="str">
            <v>9~12 ton</v>
          </cell>
          <cell r="D577">
            <v>92</v>
          </cell>
          <cell r="E577">
            <v>1.5715749914588316E-2</v>
          </cell>
          <cell r="F577">
            <v>243</v>
          </cell>
          <cell r="G577">
            <v>4.4294567991250457E-2</v>
          </cell>
          <cell r="H577">
            <v>-0.62139917695473246</v>
          </cell>
          <cell r="J577">
            <v>3096</v>
          </cell>
          <cell r="K577">
            <v>3.6584068914176329E-2</v>
          </cell>
          <cell r="L577">
            <v>3999</v>
          </cell>
          <cell r="M577">
            <v>4.7156906676729324E-2</v>
          </cell>
          <cell r="N577">
            <v>-0.22580645161290325</v>
          </cell>
          <cell r="P577" t="str">
            <v xml:space="preserve">   Isuzu Total</v>
          </cell>
          <cell r="Q577" t="str">
            <v xml:space="preserve"> 9-12トン</v>
          </cell>
          <cell r="R577">
            <v>92</v>
          </cell>
          <cell r="S577">
            <v>1.5715749914588316E-2</v>
          </cell>
          <cell r="T577">
            <v>243</v>
          </cell>
          <cell r="U577">
            <v>4.4294567991250457E-2</v>
          </cell>
          <cell r="V577">
            <v>-0.62139917695473246</v>
          </cell>
          <cell r="X577">
            <v>3096</v>
          </cell>
          <cell r="Y577">
            <v>3.6584068914176329E-2</v>
          </cell>
          <cell r="Z577">
            <v>3999</v>
          </cell>
          <cell r="AA577">
            <v>4.7156906676729324E-2</v>
          </cell>
          <cell r="AB577">
            <v>-0.22580645161290325</v>
          </cell>
        </row>
        <row r="578">
          <cell r="C578" t="str">
            <v>7~8 ton</v>
          </cell>
          <cell r="D578">
            <v>10</v>
          </cell>
          <cell r="E578">
            <v>1.7082336863682953E-3</v>
          </cell>
          <cell r="F578">
            <v>12</v>
          </cell>
          <cell r="G578">
            <v>2.1873860736419978E-3</v>
          </cell>
          <cell r="H578">
            <v>-0.16666666666666663</v>
          </cell>
          <cell r="J578">
            <v>130</v>
          </cell>
          <cell r="K578">
            <v>1.5361527644841481E-3</v>
          </cell>
          <cell r="L578">
            <v>199</v>
          </cell>
          <cell r="M578">
            <v>2.3466427678592488E-3</v>
          </cell>
          <cell r="N578">
            <v>-0.34673366834170849</v>
          </cell>
          <cell r="Q578" t="str">
            <v xml:space="preserve"> 7-8トン</v>
          </cell>
          <cell r="R578">
            <v>10</v>
          </cell>
          <cell r="S578">
            <v>1.7082336863682953E-3</v>
          </cell>
          <cell r="T578">
            <v>12</v>
          </cell>
          <cell r="U578">
            <v>2.1873860736419978E-3</v>
          </cell>
          <cell r="V578">
            <v>-0.16666666666666663</v>
          </cell>
          <cell r="X578">
            <v>130</v>
          </cell>
          <cell r="Y578">
            <v>1.5361527644841481E-3</v>
          </cell>
          <cell r="Z578">
            <v>199</v>
          </cell>
          <cell r="AA578">
            <v>2.3466427678592488E-3</v>
          </cell>
          <cell r="AB578">
            <v>-0.34673366834170849</v>
          </cell>
        </row>
        <row r="579">
          <cell r="C579" t="str">
            <v>5~6 ton</v>
          </cell>
          <cell r="D579">
            <v>7</v>
          </cell>
          <cell r="E579">
            <v>1.1957635804578067E-3</v>
          </cell>
          <cell r="F579">
            <v>14</v>
          </cell>
          <cell r="G579">
            <v>2.5519504192489974E-3</v>
          </cell>
          <cell r="H579">
            <v>-0.5</v>
          </cell>
          <cell r="J579">
            <v>164</v>
          </cell>
          <cell r="K579">
            <v>1.9379157951953869E-3</v>
          </cell>
          <cell r="L579">
            <v>209</v>
          </cell>
          <cell r="M579">
            <v>2.4645645149878543E-3</v>
          </cell>
          <cell r="N579">
            <v>-0.21531100478468901</v>
          </cell>
          <cell r="Q579" t="str">
            <v xml:space="preserve"> 5-6トン</v>
          </cell>
          <cell r="R579">
            <v>7</v>
          </cell>
          <cell r="S579">
            <v>1.1957635804578067E-3</v>
          </cell>
          <cell r="T579">
            <v>14</v>
          </cell>
          <cell r="U579">
            <v>2.5519504192489974E-3</v>
          </cell>
          <cell r="V579">
            <v>-0.5</v>
          </cell>
          <cell r="X579">
            <v>164</v>
          </cell>
          <cell r="Y579">
            <v>1.9379157951953869E-3</v>
          </cell>
          <cell r="Z579">
            <v>209</v>
          </cell>
          <cell r="AA579">
            <v>2.4645645149878543E-3</v>
          </cell>
          <cell r="AB579">
            <v>-0.21531100478468901</v>
          </cell>
        </row>
        <row r="580">
          <cell r="C580" t="str">
            <v>3~4 ton</v>
          </cell>
          <cell r="D580">
            <v>782</v>
          </cell>
          <cell r="E580">
            <v>0.13358387427400067</v>
          </cell>
          <cell r="F580">
            <v>733</v>
          </cell>
          <cell r="G580">
            <v>0.13361283266496538</v>
          </cell>
          <cell r="H580">
            <v>6.684856753069579E-2</v>
          </cell>
          <cell r="J580">
            <v>11623</v>
          </cell>
          <cell r="K580">
            <v>0.13734387370460965</v>
          </cell>
          <cell r="L580">
            <v>12436</v>
          </cell>
          <cell r="M580">
            <v>0.14664748472913375</v>
          </cell>
          <cell r="N580">
            <v>-6.5374718559022216E-2</v>
          </cell>
          <cell r="Q580" t="str">
            <v xml:space="preserve"> 3-4トン</v>
          </cell>
          <cell r="R580">
            <v>782</v>
          </cell>
          <cell r="S580">
            <v>0.13358387427400067</v>
          </cell>
          <cell r="T580">
            <v>733</v>
          </cell>
          <cell r="U580">
            <v>0.13361283266496538</v>
          </cell>
          <cell r="V580">
            <v>6.684856753069579E-2</v>
          </cell>
          <cell r="X580">
            <v>11623</v>
          </cell>
          <cell r="Y580">
            <v>0.13734387370460965</v>
          </cell>
          <cell r="Z580">
            <v>12436</v>
          </cell>
          <cell r="AA580">
            <v>0.14664748472913375</v>
          </cell>
          <cell r="AB580">
            <v>-6.5374718559022216E-2</v>
          </cell>
        </row>
        <row r="581">
          <cell r="C581" t="str">
            <v>Tractor</v>
          </cell>
          <cell r="D581">
            <v>100</v>
          </cell>
          <cell r="E581">
            <v>1.7082336863682952E-2</v>
          </cell>
          <cell r="F581">
            <v>67</v>
          </cell>
          <cell r="G581">
            <v>1.2212905577834488E-2</v>
          </cell>
          <cell r="H581">
            <v>0.49253731343283591</v>
          </cell>
          <cell r="J581">
            <v>1428</v>
          </cell>
          <cell r="K581">
            <v>1.6874047289872025E-2</v>
          </cell>
          <cell r="L581">
            <v>1181</v>
          </cell>
          <cell r="M581">
            <v>1.3926558335888305E-2</v>
          </cell>
          <cell r="N581">
            <v>0.20914479254868756</v>
          </cell>
          <cell r="Q581" t="str">
            <v xml:space="preserve"> トラクター</v>
          </cell>
          <cell r="R581">
            <v>100</v>
          </cell>
          <cell r="S581">
            <v>1.7082336863682952E-2</v>
          </cell>
          <cell r="T581">
            <v>67</v>
          </cell>
          <cell r="U581">
            <v>1.2212905577834488E-2</v>
          </cell>
          <cell r="V581">
            <v>0.49253731343283591</v>
          </cell>
          <cell r="X581">
            <v>1428</v>
          </cell>
          <cell r="Y581">
            <v>1.6874047289872025E-2</v>
          </cell>
          <cell r="Z581">
            <v>1181</v>
          </cell>
          <cell r="AA581">
            <v>1.3926558335888305E-2</v>
          </cell>
          <cell r="AB581">
            <v>0.20914479254868756</v>
          </cell>
        </row>
        <row r="582">
          <cell r="C582" t="str">
            <v>Crane</v>
          </cell>
          <cell r="D582">
            <v>953</v>
          </cell>
          <cell r="E582">
            <v>0.15944453739334116</v>
          </cell>
          <cell r="F582">
            <v>862</v>
          </cell>
          <cell r="G582">
            <v>0.13460337289194255</v>
          </cell>
          <cell r="H582">
            <v>0.10556844547563804</v>
          </cell>
          <cell r="J582">
            <v>6</v>
          </cell>
          <cell r="K582">
            <v>7.0899358360806836E-5</v>
          </cell>
          <cell r="L582">
            <v>4</v>
          </cell>
          <cell r="M582">
            <v>4.7168698851442183E-5</v>
          </cell>
          <cell r="N582">
            <v>0.5</v>
          </cell>
          <cell r="Q582" t="str">
            <v xml:space="preserve"> クレーン</v>
          </cell>
          <cell r="R582">
            <v>1</v>
          </cell>
          <cell r="S582">
            <v>1.7082336863682952E-4</v>
          </cell>
          <cell r="T582">
            <v>0</v>
          </cell>
          <cell r="U582">
            <v>0</v>
          </cell>
          <cell r="V582" t="str">
            <v>NM</v>
          </cell>
          <cell r="X582">
            <v>6</v>
          </cell>
          <cell r="Y582">
            <v>7.0899358360806836E-5</v>
          </cell>
          <cell r="Z582">
            <v>4</v>
          </cell>
          <cell r="AA582">
            <v>4.7168698851442183E-5</v>
          </cell>
          <cell r="AB582">
            <v>0.5</v>
          </cell>
        </row>
        <row r="583">
          <cell r="B583" t="str">
            <v xml:space="preserve">   Nissan Diesel Total</v>
          </cell>
          <cell r="C583" t="str">
            <v>Tractor</v>
          </cell>
          <cell r="D583">
            <v>953</v>
          </cell>
          <cell r="E583">
            <v>0.15944453739334113</v>
          </cell>
          <cell r="F583">
            <v>862</v>
          </cell>
          <cell r="G583">
            <v>0.13460337289194255</v>
          </cell>
          <cell r="H583">
            <v>0.10556844547563804</v>
          </cell>
          <cell r="J583">
            <v>13645</v>
          </cell>
          <cell r="K583">
            <v>0.17444610644472572</v>
          </cell>
          <cell r="L583">
            <v>12709</v>
          </cell>
          <cell r="M583">
            <v>0.16023248777043725</v>
          </cell>
          <cell r="N583">
            <v>7.3648595483515544E-2</v>
          </cell>
          <cell r="P583" t="str">
            <v xml:space="preserve">   Nissan Diesel Total</v>
          </cell>
          <cell r="Q583" t="str">
            <v xml:space="preserve"> トラクター</v>
          </cell>
          <cell r="R583">
            <v>62</v>
          </cell>
          <cell r="S583">
            <v>9.6859865645992811E-3</v>
          </cell>
          <cell r="T583">
            <v>52</v>
          </cell>
          <cell r="U583">
            <v>6.3406901597366176E-3</v>
          </cell>
          <cell r="V583">
            <v>0.19230769230769229</v>
          </cell>
          <cell r="X583">
            <v>13645</v>
          </cell>
          <cell r="Y583">
            <v>0.17444610644472572</v>
          </cell>
          <cell r="Z583">
            <v>12709</v>
          </cell>
          <cell r="AA583">
            <v>0.16023248777043725</v>
          </cell>
          <cell r="AB583">
            <v>7.3648595483515544E-2</v>
          </cell>
        </row>
        <row r="584">
          <cell r="C584" t="str">
            <v>12 ton~</v>
          </cell>
          <cell r="D584">
            <v>871</v>
          </cell>
          <cell r="E584">
            <v>0.14878715408267851</v>
          </cell>
          <cell r="F584">
            <v>867</v>
          </cell>
          <cell r="G584">
            <v>0.15803864382063434</v>
          </cell>
          <cell r="H584">
            <v>4.6136101499423265E-3</v>
          </cell>
          <cell r="J584">
            <v>14516</v>
          </cell>
          <cell r="K584">
            <v>0.17152918099424533</v>
          </cell>
          <cell r="L584">
            <v>13943</v>
          </cell>
          <cell r="M584">
            <v>0.16441829202141461</v>
          </cell>
          <cell r="N584">
            <v>4.1095890410958846E-2</v>
          </cell>
          <cell r="Q584" t="str">
            <v xml:space="preserve"> 12トン超</v>
          </cell>
          <cell r="R584">
            <v>305</v>
          </cell>
          <cell r="S584">
            <v>5.1028944286431323E-2</v>
          </cell>
          <cell r="T584">
            <v>203</v>
          </cell>
          <cell r="U584">
            <v>3.1698938163647723E-2</v>
          </cell>
          <cell r="V584">
            <v>0.50246305418719217</v>
          </cell>
          <cell r="X584">
            <v>4092</v>
          </cell>
          <cell r="Y584">
            <v>5.2314655007095465E-2</v>
          </cell>
          <cell r="Z584">
            <v>2941</v>
          </cell>
          <cell r="AA584">
            <v>3.707952998134046E-2</v>
          </cell>
          <cell r="AB584">
            <v>0.39136348180890845</v>
          </cell>
        </row>
        <row r="585">
          <cell r="B585" t="str">
            <v xml:space="preserve">   Nissan Diesel Total</v>
          </cell>
          <cell r="C585" t="str">
            <v>9~12 ton</v>
          </cell>
          <cell r="D585">
            <v>871</v>
          </cell>
          <cell r="E585">
            <v>0.14878715408267851</v>
          </cell>
          <cell r="F585">
            <v>867</v>
          </cell>
          <cell r="G585">
            <v>0.15803864382063434</v>
          </cell>
          <cell r="H585">
            <v>4.6136101499423265E-3</v>
          </cell>
          <cell r="J585">
            <v>14516</v>
          </cell>
          <cell r="K585">
            <v>0.17152918099424533</v>
          </cell>
          <cell r="L585">
            <v>13576</v>
          </cell>
          <cell r="M585">
            <v>0.16009056390179477</v>
          </cell>
          <cell r="N585">
            <v>6.9239835002946393E-2</v>
          </cell>
          <cell r="P585" t="str">
            <v xml:space="preserve">   Nissan Diesel Total</v>
          </cell>
          <cell r="Q585" t="str">
            <v xml:space="preserve"> 9-12トン</v>
          </cell>
          <cell r="R585">
            <v>106</v>
          </cell>
          <cell r="S585">
            <v>1.7734649489710558E-2</v>
          </cell>
          <cell r="T585">
            <v>110</v>
          </cell>
          <cell r="U585">
            <v>1.7176764522173642E-2</v>
          </cell>
          <cell r="V585">
            <v>-3.6363636363636376E-2</v>
          </cell>
          <cell r="X585">
            <v>14516</v>
          </cell>
          <cell r="Y585">
            <v>0.17152918099424533</v>
          </cell>
          <cell r="Z585">
            <v>13576</v>
          </cell>
          <cell r="AA585">
            <v>0.16009056390179477</v>
          </cell>
          <cell r="AB585">
            <v>6.9239835002946393E-2</v>
          </cell>
        </row>
        <row r="586">
          <cell r="B586" t="str">
            <v xml:space="preserve">   Mitsubishi Total</v>
          </cell>
          <cell r="C586" t="str">
            <v>12 ton~</v>
          </cell>
          <cell r="D586">
            <v>215</v>
          </cell>
          <cell r="E586">
            <v>3.6727024256918345E-2</v>
          </cell>
          <cell r="F586">
            <v>239</v>
          </cell>
          <cell r="G586">
            <v>4.3565439300036458E-2</v>
          </cell>
          <cell r="H586">
            <v>-0.10041841004184104</v>
          </cell>
          <cell r="J586">
            <v>4307</v>
          </cell>
          <cell r="K586">
            <v>5.0893922743332508E-2</v>
          </cell>
          <cell r="L586">
            <v>3180</v>
          </cell>
          <cell r="M586">
            <v>3.7499115586896538E-2</v>
          </cell>
          <cell r="N586">
            <v>0.35440251572327042</v>
          </cell>
          <cell r="P586" t="str">
            <v xml:space="preserve">   Mitsubishi Total</v>
          </cell>
          <cell r="Q586" t="str">
            <v xml:space="preserve"> 12トン超</v>
          </cell>
          <cell r="R586">
            <v>215</v>
          </cell>
          <cell r="S586">
            <v>3.6727024256918345E-2</v>
          </cell>
          <cell r="T586">
            <v>239</v>
          </cell>
          <cell r="U586">
            <v>4.3565439300036458E-2</v>
          </cell>
          <cell r="V586">
            <v>-0.10041841004184104</v>
          </cell>
          <cell r="X586">
            <v>4307</v>
          </cell>
          <cell r="Y586">
            <v>5.0893922743332508E-2</v>
          </cell>
          <cell r="Z586">
            <v>3180</v>
          </cell>
          <cell r="AA586">
            <v>3.7499115586896538E-2</v>
          </cell>
          <cell r="AB586">
            <v>0.35440251572327042</v>
          </cell>
        </row>
        <row r="587">
          <cell r="C587" t="str">
            <v>9~12 ton</v>
          </cell>
          <cell r="D587">
            <v>102</v>
          </cell>
          <cell r="E587">
            <v>1.7423983600956611E-2</v>
          </cell>
          <cell r="F587">
            <v>135</v>
          </cell>
          <cell r="G587">
            <v>2.4608093328472476E-2</v>
          </cell>
          <cell r="H587">
            <v>-0.24444444444444446</v>
          </cell>
          <cell r="J587">
            <v>2026</v>
          </cell>
          <cell r="K587">
            <v>2.3940350006499109E-2</v>
          </cell>
          <cell r="L587">
            <v>1966</v>
          </cell>
          <cell r="M587">
            <v>2.3183415485483833E-2</v>
          </cell>
          <cell r="N587">
            <v>3.0518819938962327E-2</v>
          </cell>
          <cell r="Q587" t="str">
            <v xml:space="preserve"> 9-12トン</v>
          </cell>
          <cell r="R587">
            <v>102</v>
          </cell>
          <cell r="S587">
            <v>1.7423983600956611E-2</v>
          </cell>
          <cell r="T587">
            <v>135</v>
          </cell>
          <cell r="U587">
            <v>2.4608093328472476E-2</v>
          </cell>
          <cell r="V587">
            <v>-0.24444444444444446</v>
          </cell>
          <cell r="X587">
            <v>2026</v>
          </cell>
          <cell r="Y587">
            <v>2.3940350006499109E-2</v>
          </cell>
          <cell r="Z587">
            <v>1966</v>
          </cell>
          <cell r="AA587">
            <v>2.3183415485483833E-2</v>
          </cell>
          <cell r="AB587">
            <v>3.0518819938962327E-2</v>
          </cell>
        </row>
        <row r="588">
          <cell r="C588" t="str">
            <v>7~8 ton</v>
          </cell>
          <cell r="D588">
            <v>61</v>
          </cell>
          <cell r="E588">
            <v>1.0420225486846601E-2</v>
          </cell>
          <cell r="F588">
            <v>61</v>
          </cell>
          <cell r="G588">
            <v>1.1119212541013489E-2</v>
          </cell>
          <cell r="H588">
            <v>0</v>
          </cell>
          <cell r="J588">
            <v>812</v>
          </cell>
          <cell r="K588">
            <v>9.5950464981625246E-3</v>
          </cell>
          <cell r="L588">
            <v>942</v>
          </cell>
          <cell r="M588">
            <v>1.1108228579514634E-2</v>
          </cell>
          <cell r="N588">
            <v>-0.13800424628450103</v>
          </cell>
          <cell r="Q588" t="str">
            <v xml:space="preserve"> 7-8トン</v>
          </cell>
          <cell r="R588">
            <v>61</v>
          </cell>
          <cell r="S588">
            <v>1.0420225486846601E-2</v>
          </cell>
          <cell r="T588">
            <v>61</v>
          </cell>
          <cell r="U588">
            <v>1.1119212541013489E-2</v>
          </cell>
          <cell r="V588">
            <v>0</v>
          </cell>
          <cell r="X588">
            <v>812</v>
          </cell>
          <cell r="Y588">
            <v>9.5950464981625246E-3</v>
          </cell>
          <cell r="Z588">
            <v>942</v>
          </cell>
          <cell r="AA588">
            <v>1.1108228579514634E-2</v>
          </cell>
          <cell r="AB588">
            <v>-0.13800424628450103</v>
          </cell>
        </row>
        <row r="589">
          <cell r="C589" t="str">
            <v>5~6 ton</v>
          </cell>
          <cell r="D589">
            <v>13</v>
          </cell>
          <cell r="E589">
            <v>2.2207037922787839E-3</v>
          </cell>
          <cell r="F589">
            <v>18</v>
          </cell>
          <cell r="G589">
            <v>3.2810791104629965E-3</v>
          </cell>
          <cell r="H589">
            <v>-0.27777777777777779</v>
          </cell>
          <cell r="J589">
            <v>229</v>
          </cell>
          <cell r="K589">
            <v>2.7059921774374609E-3</v>
          </cell>
          <cell r="L589">
            <v>312</v>
          </cell>
          <cell r="M589">
            <v>3.6791585104124901E-3</v>
          </cell>
          <cell r="N589">
            <v>-0.26602564102564108</v>
          </cell>
          <cell r="Q589" t="str">
            <v xml:space="preserve"> 5-6トン</v>
          </cell>
          <cell r="R589">
            <v>13</v>
          </cell>
          <cell r="S589">
            <v>2.2207037922787839E-3</v>
          </cell>
          <cell r="T589">
            <v>18</v>
          </cell>
          <cell r="U589">
            <v>3.2810791104629965E-3</v>
          </cell>
          <cell r="V589">
            <v>-0.27777777777777779</v>
          </cell>
          <cell r="X589">
            <v>229</v>
          </cell>
          <cell r="Y589">
            <v>2.7059921774374609E-3</v>
          </cell>
          <cell r="Z589">
            <v>312</v>
          </cell>
          <cell r="AA589">
            <v>3.6791585104124901E-3</v>
          </cell>
          <cell r="AB589">
            <v>-0.26602564102564108</v>
          </cell>
        </row>
        <row r="590">
          <cell r="C590" t="str">
            <v>3~4 ton</v>
          </cell>
          <cell r="D590">
            <v>392</v>
          </cell>
          <cell r="E590">
            <v>6.6962760505637167E-2</v>
          </cell>
          <cell r="F590">
            <v>324</v>
          </cell>
          <cell r="G590">
            <v>5.9059423988333942E-2</v>
          </cell>
          <cell r="H590">
            <v>0.20987654320987659</v>
          </cell>
          <cell r="J590">
            <v>5705</v>
          </cell>
          <cell r="K590">
            <v>6.7413473241400498E-2</v>
          </cell>
          <cell r="L590">
            <v>6444</v>
          </cell>
          <cell r="M590">
            <v>7.5988773849673355E-2</v>
          </cell>
          <cell r="N590">
            <v>-0.11468032278088147</v>
          </cell>
          <cell r="Q590" t="str">
            <v xml:space="preserve"> 3-4トン</v>
          </cell>
          <cell r="R590">
            <v>392</v>
          </cell>
          <cell r="S590">
            <v>6.6962760505637167E-2</v>
          </cell>
          <cell r="T590">
            <v>324</v>
          </cell>
          <cell r="U590">
            <v>5.9059423988333942E-2</v>
          </cell>
          <cell r="V590">
            <v>0.20987654320987659</v>
          </cell>
          <cell r="X590">
            <v>5705</v>
          </cell>
          <cell r="Y590">
            <v>6.7413473241400498E-2</v>
          </cell>
          <cell r="Z590">
            <v>6444</v>
          </cell>
          <cell r="AA590">
            <v>7.5988773849673355E-2</v>
          </cell>
          <cell r="AB590">
            <v>-0.11468032278088147</v>
          </cell>
        </row>
        <row r="591">
          <cell r="C591" t="str">
            <v>Tractor</v>
          </cell>
          <cell r="D591">
            <v>87</v>
          </cell>
          <cell r="E591">
            <v>1.4861633071404168E-2</v>
          </cell>
          <cell r="F591">
            <v>90</v>
          </cell>
          <cell r="G591">
            <v>1.6405395552314985E-2</v>
          </cell>
          <cell r="H591">
            <v>-3.3333333333333326E-2</v>
          </cell>
          <cell r="J591">
            <v>1401</v>
          </cell>
          <cell r="K591">
            <v>1.6555000177248397E-2</v>
          </cell>
          <cell r="L591">
            <v>1079</v>
          </cell>
          <cell r="M591">
            <v>1.2723756515176529E-2</v>
          </cell>
          <cell r="N591">
            <v>0.29842446709916581</v>
          </cell>
          <cell r="Q591" t="str">
            <v xml:space="preserve"> トラクター</v>
          </cell>
          <cell r="R591">
            <v>87</v>
          </cell>
          <cell r="S591">
            <v>1.4861633071404168E-2</v>
          </cell>
          <cell r="T591">
            <v>90</v>
          </cell>
          <cell r="U591">
            <v>1.6405395552314985E-2</v>
          </cell>
          <cell r="V591">
            <v>-3.3333333333333326E-2</v>
          </cell>
          <cell r="X591">
            <v>1401</v>
          </cell>
          <cell r="Y591">
            <v>1.6555000177248397E-2</v>
          </cell>
          <cell r="Z591">
            <v>1079</v>
          </cell>
          <cell r="AA591">
            <v>1.2723756515176529E-2</v>
          </cell>
          <cell r="AB591">
            <v>0.29842446709916581</v>
          </cell>
        </row>
        <row r="592">
          <cell r="B592" t="str">
            <v xml:space="preserve">   Imports</v>
          </cell>
          <cell r="C592" t="str">
            <v>Crane</v>
          </cell>
          <cell r="D592">
            <v>1</v>
          </cell>
          <cell r="E592">
            <v>1.7082336863682952E-4</v>
          </cell>
          <cell r="F592">
            <v>0</v>
          </cell>
          <cell r="G592">
            <v>0</v>
          </cell>
          <cell r="H592" t="str">
            <v>NM</v>
          </cell>
          <cell r="J592">
            <v>36</v>
          </cell>
          <cell r="K592">
            <v>4.2539615016484099E-4</v>
          </cell>
          <cell r="L592">
            <v>20</v>
          </cell>
          <cell r="M592">
            <v>2.3584349425721091E-4</v>
          </cell>
          <cell r="N592">
            <v>0.8</v>
          </cell>
          <cell r="P592" t="str">
            <v xml:space="preserve">   Imports</v>
          </cell>
          <cell r="Q592" t="str">
            <v xml:space="preserve"> クレーン</v>
          </cell>
          <cell r="R592">
            <v>1</v>
          </cell>
          <cell r="S592">
            <v>1.7082336863682952E-4</v>
          </cell>
          <cell r="T592">
            <v>0</v>
          </cell>
          <cell r="U592">
            <v>0</v>
          </cell>
          <cell r="V592" t="str">
            <v>NM</v>
          </cell>
          <cell r="X592">
            <v>36</v>
          </cell>
          <cell r="Y592">
            <v>4.2539615016484099E-4</v>
          </cell>
          <cell r="Z592">
            <v>20</v>
          </cell>
          <cell r="AA592">
            <v>2.3584349425721091E-4</v>
          </cell>
          <cell r="AB592">
            <v>0.8</v>
          </cell>
        </row>
        <row r="593">
          <cell r="C593" t="str">
            <v>Crane</v>
          </cell>
          <cell r="D593">
            <v>2</v>
          </cell>
          <cell r="E593">
            <v>3.1245117950320261E-4</v>
          </cell>
          <cell r="F593">
            <v>1</v>
          </cell>
          <cell r="G593">
            <v>1.2193634922570419E-4</v>
          </cell>
          <cell r="H593">
            <v>1</v>
          </cell>
          <cell r="J593">
            <v>4</v>
          </cell>
          <cell r="K593">
            <v>9.6716475651627257E-5</v>
          </cell>
          <cell r="L593">
            <v>3</v>
          </cell>
          <cell r="M593">
            <v>6.8613773071381191E-5</v>
          </cell>
          <cell r="N593">
            <v>0.33333333333333326</v>
          </cell>
          <cell r="Q593" t="str">
            <v xml:space="preserve"> クレーン</v>
          </cell>
          <cell r="R593">
            <v>2</v>
          </cell>
          <cell r="S593">
            <v>3.1245117950320261E-4</v>
          </cell>
          <cell r="T593">
            <v>1</v>
          </cell>
          <cell r="U593">
            <v>1.2193634922570419E-4</v>
          </cell>
          <cell r="V593">
            <v>1</v>
          </cell>
          <cell r="X593">
            <v>4</v>
          </cell>
          <cell r="Y593">
            <v>9.6716475651627257E-5</v>
          </cell>
          <cell r="Z593">
            <v>3</v>
          </cell>
          <cell r="AA593">
            <v>6.8613773071381191E-5</v>
          </cell>
          <cell r="AB593">
            <v>0.33333333333333326</v>
          </cell>
        </row>
        <row r="595">
          <cell r="B595" t="str">
            <v>Mini Passenger Car</v>
          </cell>
          <cell r="D595">
            <v>102052</v>
          </cell>
          <cell r="E595">
            <v>1</v>
          </cell>
          <cell r="F595">
            <v>102973</v>
          </cell>
          <cell r="G595">
            <v>1</v>
          </cell>
          <cell r="H595">
            <v>-8.9440921406582774E-3</v>
          </cell>
          <cell r="J595">
            <v>1184788</v>
          </cell>
          <cell r="K595">
            <v>1</v>
          </cell>
          <cell r="L595">
            <v>1111886</v>
          </cell>
          <cell r="M595">
            <v>1</v>
          </cell>
          <cell r="N595">
            <v>6.5566074219839177E-2</v>
          </cell>
          <cell r="P595" t="str">
            <v>軽乗用車合計</v>
          </cell>
          <cell r="R595">
            <v>102052</v>
          </cell>
          <cell r="S595">
            <v>1</v>
          </cell>
          <cell r="T595">
            <v>102973</v>
          </cell>
          <cell r="U595">
            <v>1</v>
          </cell>
          <cell r="V595">
            <v>-8.9440921406582774E-3</v>
          </cell>
          <cell r="X595">
            <v>1184788</v>
          </cell>
          <cell r="Y595">
            <v>1</v>
          </cell>
          <cell r="Z595">
            <v>1111886</v>
          </cell>
          <cell r="AA595">
            <v>1</v>
          </cell>
          <cell r="AB595">
            <v>6.5566074219839177E-2</v>
          </cell>
        </row>
        <row r="596">
          <cell r="B596" t="str">
            <v xml:space="preserve">   Nissan Diesel Total</v>
          </cell>
          <cell r="D596">
            <v>97816</v>
          </cell>
          <cell r="E596">
            <v>0.16919231370098423</v>
          </cell>
          <cell r="F596">
            <v>98731</v>
          </cell>
          <cell r="G596">
            <v>0.17449091574198269</v>
          </cell>
          <cell r="H596">
            <v>-9.2676059191135751E-3</v>
          </cell>
          <cell r="J596">
            <v>1282515</v>
          </cell>
          <cell r="K596">
            <v>0.18180279510614633</v>
          </cell>
          <cell r="L596">
            <v>1216775</v>
          </cell>
          <cell r="M596">
            <v>0.17818996866637696</v>
          </cell>
          <cell r="N596">
            <v>5.4028065994123908E-2</v>
          </cell>
          <cell r="P596" t="str">
            <v xml:space="preserve">   Nissan Diesel Total</v>
          </cell>
          <cell r="Q596" t="str">
            <v>日産ディーゼル合計</v>
          </cell>
          <cell r="R596">
            <v>1083</v>
          </cell>
          <cell r="S596">
            <v>0.16919231370098423</v>
          </cell>
          <cell r="T596">
            <v>1431</v>
          </cell>
          <cell r="U596">
            <v>0.17449091574198269</v>
          </cell>
          <cell r="V596">
            <v>-0.24318658280922434</v>
          </cell>
          <cell r="X596">
            <v>7519</v>
          </cell>
          <cell r="Y596">
            <v>0.18180279510614633</v>
          </cell>
          <cell r="Z596">
            <v>7791</v>
          </cell>
          <cell r="AA596">
            <v>0.17818996866637696</v>
          </cell>
          <cell r="AB596">
            <v>-3.4912078038762728E-2</v>
          </cell>
        </row>
        <row r="597">
          <cell r="B597" t="str">
            <v>Mini Passenger Car</v>
          </cell>
          <cell r="C597" t="str">
            <v>12 ton~</v>
          </cell>
          <cell r="D597">
            <v>97816</v>
          </cell>
          <cell r="E597">
            <v>1</v>
          </cell>
          <cell r="F597">
            <v>98731</v>
          </cell>
          <cell r="G597">
            <v>1</v>
          </cell>
          <cell r="H597">
            <v>-9.2676059191135751E-3</v>
          </cell>
          <cell r="J597">
            <v>1282604</v>
          </cell>
          <cell r="K597">
            <v>1</v>
          </cell>
          <cell r="L597">
            <v>1210617</v>
          </cell>
          <cell r="M597">
            <v>1</v>
          </cell>
          <cell r="N597">
            <v>5.9463067179793549E-2</v>
          </cell>
          <cell r="P597" t="str">
            <v>軽乗用車合計</v>
          </cell>
          <cell r="Q597" t="str">
            <v xml:space="preserve"> 12トン超</v>
          </cell>
          <cell r="R597">
            <v>97816</v>
          </cell>
          <cell r="S597">
            <v>1</v>
          </cell>
          <cell r="T597">
            <v>98731</v>
          </cell>
          <cell r="U597">
            <v>1</v>
          </cell>
          <cell r="V597">
            <v>-9.2676059191135751E-3</v>
          </cell>
          <cell r="X597">
            <v>1282604</v>
          </cell>
          <cell r="Y597">
            <v>1</v>
          </cell>
          <cell r="Z597">
            <v>1210617</v>
          </cell>
          <cell r="AA597">
            <v>1</v>
          </cell>
          <cell r="AB597">
            <v>5.9463067179793549E-2</v>
          </cell>
        </row>
        <row r="598">
          <cell r="B598" t="str">
            <v xml:space="preserve">   Suzuki Total</v>
          </cell>
          <cell r="C598" t="str">
            <v>9~12 ton</v>
          </cell>
          <cell r="D598">
            <v>31716</v>
          </cell>
          <cell r="E598">
            <v>0.31078273821189195</v>
          </cell>
          <cell r="F598">
            <v>31616</v>
          </cell>
          <cell r="G598">
            <v>0.30703194041156417</v>
          </cell>
          <cell r="H598">
            <v>3.1629554655869807E-3</v>
          </cell>
          <cell r="J598">
            <v>364185</v>
          </cell>
          <cell r="K598">
            <v>0.30738410584847248</v>
          </cell>
          <cell r="L598">
            <v>346230</v>
          </cell>
          <cell r="M598">
            <v>0.31138983672786597</v>
          </cell>
          <cell r="N598">
            <v>5.1858591109955832E-2</v>
          </cell>
          <cell r="P598" t="str">
            <v xml:space="preserve">   Suzuki Total</v>
          </cell>
          <cell r="Q598" t="str">
            <v xml:space="preserve"> 9-12トン</v>
          </cell>
          <cell r="R598">
            <v>103</v>
          </cell>
          <cell r="S598">
            <v>1.6091235744414935E-2</v>
          </cell>
          <cell r="T598">
            <v>239</v>
          </cell>
          <cell r="U598">
            <v>2.9142787464943299E-2</v>
          </cell>
          <cell r="V598">
            <v>-0.56903765690376562</v>
          </cell>
          <cell r="X598">
            <v>364185</v>
          </cell>
          <cell r="Y598">
            <v>0.30738410584847248</v>
          </cell>
          <cell r="Z598">
            <v>346230</v>
          </cell>
          <cell r="AA598">
            <v>0.31138983672786597</v>
          </cell>
          <cell r="AB598">
            <v>5.1858591109955832E-2</v>
          </cell>
        </row>
        <row r="599">
          <cell r="C599" t="str">
            <v>Alto</v>
          </cell>
          <cell r="D599">
            <v>29413</v>
          </cell>
          <cell r="E599">
            <v>0.30069722744745236</v>
          </cell>
          <cell r="F599">
            <v>29963</v>
          </cell>
          <cell r="G599">
            <v>0.30348117612502662</v>
          </cell>
          <cell r="H599">
            <v>-1.8355972365918016E-2</v>
          </cell>
          <cell r="J599">
            <v>393598</v>
          </cell>
          <cell r="K599">
            <v>0.30687414042058186</v>
          </cell>
          <cell r="L599">
            <v>382208</v>
          </cell>
          <cell r="M599">
            <v>0.31571339242716734</v>
          </cell>
          <cell r="N599">
            <v>2.9800527461486981E-2</v>
          </cell>
          <cell r="Q599" t="str">
            <v xml:space="preserve"> アルト</v>
          </cell>
          <cell r="R599">
            <v>4473</v>
          </cell>
          <cell r="S599">
            <v>4.3830596166660137E-2</v>
          </cell>
          <cell r="T599">
            <v>5064</v>
          </cell>
          <cell r="U599">
            <v>4.9177939848309753E-2</v>
          </cell>
          <cell r="V599">
            <v>-0.11670616113744081</v>
          </cell>
          <cell r="X599">
            <v>61742</v>
          </cell>
          <cell r="Y599">
            <v>5.2112276626704528E-2</v>
          </cell>
          <cell r="Z599">
            <v>65489</v>
          </cell>
          <cell r="AA599">
            <v>5.8899023820787384E-2</v>
          </cell>
          <cell r="AB599">
            <v>-5.7215715616363072E-2</v>
          </cell>
        </row>
        <row r="600">
          <cell r="B600" t="str">
            <v xml:space="preserve">   Suzuki Total</v>
          </cell>
          <cell r="C600" t="str">
            <v>Capuccino</v>
          </cell>
          <cell r="D600">
            <v>29413</v>
          </cell>
          <cell r="E600">
            <v>0.30069722744745236</v>
          </cell>
          <cell r="F600">
            <v>29963</v>
          </cell>
          <cell r="G600">
            <v>0.30348117612502656</v>
          </cell>
          <cell r="H600">
            <v>-1.8355972365918016E-2</v>
          </cell>
          <cell r="J600">
            <v>393598</v>
          </cell>
          <cell r="K600">
            <v>0.30687414042058186</v>
          </cell>
          <cell r="L600">
            <v>376193</v>
          </cell>
          <cell r="M600">
            <v>0.31074485159220466</v>
          </cell>
          <cell r="N600">
            <v>4.6266145303075712E-2</v>
          </cell>
          <cell r="P600" t="str">
            <v xml:space="preserve">   Suzuki Total</v>
          </cell>
          <cell r="Q600" t="str">
            <v xml:space="preserve"> カプチーノ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>NM</v>
          </cell>
          <cell r="X600">
            <v>393598</v>
          </cell>
          <cell r="Y600">
            <v>0.30687414042058186</v>
          </cell>
          <cell r="Z600">
            <v>376193</v>
          </cell>
          <cell r="AA600">
            <v>0.31074485159220466</v>
          </cell>
          <cell r="AB600">
            <v>4.6266145303075712E-2</v>
          </cell>
        </row>
        <row r="601">
          <cell r="C601" t="str">
            <v>Alto</v>
          </cell>
          <cell r="D601">
            <v>4796</v>
          </cell>
          <cell r="E601">
            <v>4.9030833401488512E-2</v>
          </cell>
          <cell r="F601">
            <v>5490</v>
          </cell>
          <cell r="G601">
            <v>5.5605635514681305E-2</v>
          </cell>
          <cell r="H601">
            <v>-0.12641165755919859</v>
          </cell>
          <cell r="J601">
            <v>66538</v>
          </cell>
          <cell r="K601">
            <v>5.1877274669344553E-2</v>
          </cell>
          <cell r="L601">
            <v>70979</v>
          </cell>
          <cell r="M601">
            <v>5.8630433902712421E-2</v>
          </cell>
          <cell r="N601">
            <v>-6.2567801744177864E-2</v>
          </cell>
          <cell r="Q601" t="str">
            <v xml:space="preserve"> アルト</v>
          </cell>
          <cell r="R601">
            <v>4796</v>
          </cell>
          <cell r="S601">
            <v>4.9030833401488512E-2</v>
          </cell>
          <cell r="T601">
            <v>5490</v>
          </cell>
          <cell r="U601">
            <v>5.5605635514681305E-2</v>
          </cell>
          <cell r="V601">
            <v>-0.12641165755919859</v>
          </cell>
          <cell r="X601">
            <v>66538</v>
          </cell>
          <cell r="Y601">
            <v>5.1877274669344553E-2</v>
          </cell>
          <cell r="Z601">
            <v>70979</v>
          </cell>
          <cell r="AA601">
            <v>5.8630433902712421E-2</v>
          </cell>
          <cell r="AB601">
            <v>-6.2567801744177864E-2</v>
          </cell>
        </row>
        <row r="602">
          <cell r="C602" t="str">
            <v>Capuccino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 t="str">
            <v>NM</v>
          </cell>
          <cell r="J602">
            <v>0</v>
          </cell>
          <cell r="K602">
            <v>0</v>
          </cell>
          <cell r="L602">
            <v>1</v>
          </cell>
          <cell r="M602">
            <v>8.2602507646927142E-7</v>
          </cell>
          <cell r="N602">
            <v>-1</v>
          </cell>
          <cell r="Q602" t="str">
            <v xml:space="preserve"> カプチーノ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 t="str">
            <v>NM</v>
          </cell>
          <cell r="X602">
            <v>0</v>
          </cell>
          <cell r="Y602">
            <v>0</v>
          </cell>
          <cell r="Z602">
            <v>1</v>
          </cell>
          <cell r="AA602">
            <v>8.2602507646927142E-7</v>
          </cell>
          <cell r="AB602">
            <v>-1</v>
          </cell>
        </row>
        <row r="603">
          <cell r="C603" t="str">
            <v>Cervo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 t="str">
            <v>NM</v>
          </cell>
          <cell r="J603">
            <v>1</v>
          </cell>
          <cell r="K603">
            <v>7.7966387131180008E-7</v>
          </cell>
          <cell r="L603">
            <v>14</v>
          </cell>
          <cell r="M603">
            <v>1.1564351070569801E-5</v>
          </cell>
          <cell r="N603">
            <v>-0.9285714285714286</v>
          </cell>
          <cell r="Q603" t="str">
            <v xml:space="preserve"> セルボ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>NM</v>
          </cell>
          <cell r="X603">
            <v>1</v>
          </cell>
          <cell r="Y603">
            <v>7.7966387131180008E-7</v>
          </cell>
          <cell r="Z603">
            <v>14</v>
          </cell>
          <cell r="AA603">
            <v>1.1564351070569801E-5</v>
          </cell>
          <cell r="AB603">
            <v>-0.9285714285714286</v>
          </cell>
        </row>
        <row r="604">
          <cell r="C604" t="str">
            <v>Wagon R</v>
          </cell>
          <cell r="D604">
            <v>18626</v>
          </cell>
          <cell r="E604">
            <v>0.19041874539952564</v>
          </cell>
          <cell r="F604">
            <v>18928</v>
          </cell>
          <cell r="G604">
            <v>0.19171283588741125</v>
          </cell>
          <cell r="H604">
            <v>-1.5955198647506386E-2</v>
          </cell>
          <cell r="J604">
            <v>244944</v>
          </cell>
          <cell r="K604">
            <v>0.19097398729459755</v>
          </cell>
          <cell r="L604">
            <v>230281</v>
          </cell>
          <cell r="M604">
            <v>0.1902178806344203</v>
          </cell>
          <cell r="N604">
            <v>6.3674380430864819E-2</v>
          </cell>
          <cell r="Q604" t="str">
            <v xml:space="preserve"> ワゴンR</v>
          </cell>
          <cell r="R604">
            <v>18626</v>
          </cell>
          <cell r="S604">
            <v>0.19041874539952564</v>
          </cell>
          <cell r="T604">
            <v>18928</v>
          </cell>
          <cell r="U604">
            <v>0.19171283588741125</v>
          </cell>
          <cell r="V604">
            <v>-1.5955198647506386E-2</v>
          </cell>
          <cell r="X604">
            <v>244944</v>
          </cell>
          <cell r="Y604">
            <v>0.19097398729459755</v>
          </cell>
          <cell r="Z604">
            <v>230281</v>
          </cell>
          <cell r="AA604">
            <v>0.1902178806344203</v>
          </cell>
          <cell r="AB604">
            <v>6.3674380430864819E-2</v>
          </cell>
        </row>
        <row r="605">
          <cell r="B605" t="str">
            <v xml:space="preserve">   Imports</v>
          </cell>
          <cell r="C605" t="str">
            <v>Kei</v>
          </cell>
          <cell r="D605">
            <v>3628</v>
          </cell>
          <cell r="E605">
            <v>3.7090046618140179E-2</v>
          </cell>
          <cell r="F605">
            <v>3009</v>
          </cell>
          <cell r="G605">
            <v>3.0476749956953743E-2</v>
          </cell>
          <cell r="H605">
            <v>0.20571618477899634</v>
          </cell>
          <cell r="J605">
            <v>48716</v>
          </cell>
          <cell r="K605">
            <v>3.7982105154825654E-2</v>
          </cell>
          <cell r="L605">
            <v>52313</v>
          </cell>
          <cell r="M605">
            <v>4.3211849825336997E-2</v>
          </cell>
          <cell r="N605">
            <v>-6.8759199434175078E-2</v>
          </cell>
          <cell r="P605" t="str">
            <v xml:space="preserve">   Imports</v>
          </cell>
          <cell r="Q605" t="str">
            <v xml:space="preserve"> ケイ</v>
          </cell>
          <cell r="R605">
            <v>3628</v>
          </cell>
          <cell r="S605">
            <v>3.7090046618140179E-2</v>
          </cell>
          <cell r="T605">
            <v>3009</v>
          </cell>
          <cell r="U605">
            <v>3.0476749956953743E-2</v>
          </cell>
          <cell r="V605">
            <v>0.20571618477899634</v>
          </cell>
          <cell r="X605">
            <v>48716</v>
          </cell>
          <cell r="Y605">
            <v>3.7982105154825654E-2</v>
          </cell>
          <cell r="Z605">
            <v>52313</v>
          </cell>
          <cell r="AA605">
            <v>4.3211849825336997E-2</v>
          </cell>
          <cell r="AB605">
            <v>-6.8759199434175078E-2</v>
          </cell>
        </row>
        <row r="606">
          <cell r="C606" t="str">
            <v>Jimny</v>
          </cell>
          <cell r="D606">
            <v>1373</v>
          </cell>
          <cell r="E606">
            <v>1.4036558436247648E-2</v>
          </cell>
          <cell r="F606">
            <v>1295</v>
          </cell>
          <cell r="G606">
            <v>1.3116447721586938E-2</v>
          </cell>
          <cell r="H606">
            <v>6.0231660231660156E-2</v>
          </cell>
          <cell r="J606">
            <v>18631</v>
          </cell>
          <cell r="K606">
            <v>1.4525917586410147E-2</v>
          </cell>
          <cell r="L606">
            <v>21601</v>
          </cell>
          <cell r="M606">
            <v>1.7842967676812732E-2</v>
          </cell>
          <cell r="N606">
            <v>-0.1374936345539558</v>
          </cell>
          <cell r="Q606" t="str">
            <v xml:space="preserve"> ジムニー</v>
          </cell>
          <cell r="R606">
            <v>1373</v>
          </cell>
          <cell r="S606">
            <v>1.4036558436247648E-2</v>
          </cell>
          <cell r="T606">
            <v>1295</v>
          </cell>
          <cell r="U606">
            <v>1.3116447721586938E-2</v>
          </cell>
          <cell r="V606">
            <v>6.0231660231660156E-2</v>
          </cell>
          <cell r="X606">
            <v>18631</v>
          </cell>
          <cell r="Y606">
            <v>1.4525917586410147E-2</v>
          </cell>
          <cell r="Z606">
            <v>21601</v>
          </cell>
          <cell r="AA606">
            <v>1.7842967676812732E-2</v>
          </cell>
          <cell r="AB606">
            <v>-0.1374936345539558</v>
          </cell>
        </row>
        <row r="607">
          <cell r="C607" t="str">
            <v>Every Wagon</v>
          </cell>
          <cell r="D607">
            <v>27819</v>
          </cell>
          <cell r="E607">
            <v>0.27259632344295065</v>
          </cell>
          <cell r="F607">
            <v>27747</v>
          </cell>
          <cell r="G607">
            <v>0.24240334845056472</v>
          </cell>
          <cell r="H607">
            <v>2.5948751216346988E-3</v>
          </cell>
          <cell r="J607">
            <v>14768</v>
          </cell>
          <cell r="K607">
            <v>1.1514076051532663E-2</v>
          </cell>
          <cell r="L607">
            <v>7019</v>
          </cell>
          <cell r="M607">
            <v>5.7978700117378166E-3</v>
          </cell>
          <cell r="N607">
            <v>1.1040034192904971</v>
          </cell>
          <cell r="Q607" t="str">
            <v xml:space="preserve"> エブリー</v>
          </cell>
          <cell r="R607">
            <v>990</v>
          </cell>
          <cell r="S607">
            <v>1.0121043592050381E-2</v>
          </cell>
          <cell r="T607">
            <v>1241</v>
          </cell>
          <cell r="U607">
            <v>1.2569507044393352E-2</v>
          </cell>
          <cell r="V607">
            <v>-0.20225624496373895</v>
          </cell>
          <cell r="X607">
            <v>14768</v>
          </cell>
          <cell r="Y607">
            <v>1.1514076051532663E-2</v>
          </cell>
          <cell r="Z607">
            <v>7019</v>
          </cell>
          <cell r="AA607">
            <v>5.7978700117378166E-3</v>
          </cell>
          <cell r="AB607">
            <v>1.1040034192904971</v>
          </cell>
        </row>
        <row r="608">
          <cell r="B608" t="str">
            <v xml:space="preserve">   Daihatsu Total</v>
          </cell>
          <cell r="D608">
            <v>27819</v>
          </cell>
          <cell r="E608">
            <v>0.27259632344295065</v>
          </cell>
          <cell r="F608">
            <v>27747</v>
          </cell>
          <cell r="G608">
            <v>0.26945898439396737</v>
          </cell>
          <cell r="H608">
            <v>2.5948751216346988E-3</v>
          </cell>
          <cell r="J608">
            <v>343145</v>
          </cell>
          <cell r="K608">
            <v>0.28962565454748024</v>
          </cell>
          <cell r="L608">
            <v>299036</v>
          </cell>
          <cell r="M608">
            <v>0.2689448378700694</v>
          </cell>
          <cell r="N608">
            <v>0.14750397945397875</v>
          </cell>
          <cell r="P608" t="str">
            <v xml:space="preserve">   Daihatsu Total</v>
          </cell>
          <cell r="Q608" t="str">
            <v>ダイハツ工業合計</v>
          </cell>
          <cell r="R608">
            <v>107937</v>
          </cell>
          <cell r="S608">
            <v>1</v>
          </cell>
          <cell r="T608">
            <v>112051</v>
          </cell>
          <cell r="U608">
            <v>1</v>
          </cell>
          <cell r="V608">
            <v>-3.6715424226468341E-2</v>
          </cell>
          <cell r="X608">
            <v>343145</v>
          </cell>
          <cell r="Y608">
            <v>0.28962565454748024</v>
          </cell>
          <cell r="Z608">
            <v>299036</v>
          </cell>
          <cell r="AA608">
            <v>0.2689448378700694</v>
          </cell>
          <cell r="AB608">
            <v>0.14750397945397875</v>
          </cell>
        </row>
        <row r="609">
          <cell r="C609" t="str">
            <v>Cara</v>
          </cell>
          <cell r="D609">
            <v>24626</v>
          </cell>
          <cell r="E609">
            <v>0.25175840353316425</v>
          </cell>
          <cell r="F609">
            <v>24680</v>
          </cell>
          <cell r="G609">
            <v>0.22795272001701594</v>
          </cell>
          <cell r="H609">
            <v>-2.1880064829821189E-3</v>
          </cell>
          <cell r="J609">
            <v>367771</v>
          </cell>
          <cell r="K609">
            <v>0.28673776161621201</v>
          </cell>
          <cell r="L609">
            <v>330044</v>
          </cell>
          <cell r="M609">
            <v>0.27262462033822427</v>
          </cell>
          <cell r="N609">
            <v>0.11430900122407928</v>
          </cell>
          <cell r="Q609" t="str">
            <v xml:space="preserve"> カーラ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>NM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 t="str">
            <v>NM</v>
          </cell>
        </row>
        <row r="610">
          <cell r="B610" t="str">
            <v xml:space="preserve">   Daihatsu Total</v>
          </cell>
          <cell r="C610" t="str">
            <v>Mira</v>
          </cell>
          <cell r="D610">
            <v>24626</v>
          </cell>
          <cell r="E610">
            <v>0.25175840353316431</v>
          </cell>
          <cell r="F610">
            <v>24680</v>
          </cell>
          <cell r="G610">
            <v>0.24997214653958735</v>
          </cell>
          <cell r="H610">
            <v>-2.1880064829821189E-3</v>
          </cell>
          <cell r="J610">
            <v>367771</v>
          </cell>
          <cell r="K610">
            <v>0.28673776161621201</v>
          </cell>
          <cell r="L610">
            <v>323716</v>
          </cell>
          <cell r="M610">
            <v>0.26739753365432667</v>
          </cell>
          <cell r="N610">
            <v>0.13609151231326222</v>
          </cell>
          <cell r="P610" t="str">
            <v xml:space="preserve">   Daihatsu Total</v>
          </cell>
          <cell r="Q610" t="str">
            <v xml:space="preserve"> ミラ</v>
          </cell>
          <cell r="R610">
            <v>7499</v>
          </cell>
          <cell r="S610">
            <v>7.3482146356759301E-2</v>
          </cell>
          <cell r="T610">
            <v>7117</v>
          </cell>
          <cell r="U610">
            <v>6.9115204956639115E-2</v>
          </cell>
          <cell r="V610">
            <v>5.3674300969509536E-2</v>
          </cell>
          <cell r="X610">
            <v>367771</v>
          </cell>
          <cell r="Y610">
            <v>0.28673776161621201</v>
          </cell>
          <cell r="Z610">
            <v>323716</v>
          </cell>
          <cell r="AA610">
            <v>0.26739753365432667</v>
          </cell>
          <cell r="AB610">
            <v>0.13609151231326222</v>
          </cell>
        </row>
        <row r="611">
          <cell r="B611" t="str">
            <v xml:space="preserve">   Suzuki Total</v>
          </cell>
          <cell r="C611" t="str">
            <v>Cara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 t="str">
            <v>NM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 t="str">
            <v>NM</v>
          </cell>
          <cell r="P611" t="str">
            <v xml:space="preserve">   Suzuki Total</v>
          </cell>
          <cell r="Q611" t="str">
            <v xml:space="preserve"> カーラ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 t="str">
            <v>NM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 t="str">
            <v>NM</v>
          </cell>
        </row>
        <row r="612">
          <cell r="C612" t="str">
            <v>Mira</v>
          </cell>
          <cell r="D612">
            <v>6809</v>
          </cell>
          <cell r="E612">
            <v>6.9610288705324277E-2</v>
          </cell>
          <cell r="F612">
            <v>6202</v>
          </cell>
          <cell r="G612">
            <v>6.2817149628789343E-2</v>
          </cell>
          <cell r="H612">
            <v>9.7871654305062838E-2</v>
          </cell>
          <cell r="J612">
            <v>96198</v>
          </cell>
          <cell r="K612">
            <v>7.5002105092452545E-2</v>
          </cell>
          <cell r="L612">
            <v>89026</v>
          </cell>
          <cell r="M612">
            <v>7.3537708457753356E-2</v>
          </cell>
          <cell r="N612">
            <v>8.0560735066160349E-2</v>
          </cell>
          <cell r="Q612" t="str">
            <v xml:space="preserve"> ミラ</v>
          </cell>
          <cell r="R612">
            <v>6809</v>
          </cell>
          <cell r="S612">
            <v>6.9610288705324277E-2</v>
          </cell>
          <cell r="T612">
            <v>6202</v>
          </cell>
          <cell r="U612">
            <v>6.2817149628789343E-2</v>
          </cell>
          <cell r="V612">
            <v>9.7871654305062838E-2</v>
          </cell>
          <cell r="X612">
            <v>96198</v>
          </cell>
          <cell r="Y612">
            <v>7.5002105092452545E-2</v>
          </cell>
          <cell r="Z612">
            <v>89026</v>
          </cell>
          <cell r="AA612">
            <v>7.3537708457753356E-2</v>
          </cell>
          <cell r="AB612">
            <v>8.0560735066160349E-2</v>
          </cell>
        </row>
        <row r="613">
          <cell r="C613" t="str">
            <v>Liza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 t="str">
            <v>NM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 t="str">
            <v>NM</v>
          </cell>
          <cell r="Q613" t="str">
            <v xml:space="preserve"> リーザ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 t="str">
            <v>NM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 t="str">
            <v>NM</v>
          </cell>
        </row>
        <row r="614">
          <cell r="C614" t="str">
            <v>Opty</v>
          </cell>
          <cell r="D614">
            <v>450</v>
          </cell>
          <cell r="E614">
            <v>4.6004743600228997E-3</v>
          </cell>
          <cell r="F614">
            <v>287</v>
          </cell>
          <cell r="G614">
            <v>2.9068884139733216E-3</v>
          </cell>
          <cell r="H614">
            <v>0.56794425087108014</v>
          </cell>
          <cell r="J614">
            <v>8970</v>
          </cell>
          <cell r="K614">
            <v>6.9935849256668467E-3</v>
          </cell>
          <cell r="L614">
            <v>14257</v>
          </cell>
          <cell r="M614">
            <v>1.1776639515222403E-2</v>
          </cell>
          <cell r="N614">
            <v>-0.37083537911201514</v>
          </cell>
          <cell r="Q614" t="str">
            <v xml:space="preserve"> オプティ</v>
          </cell>
          <cell r="R614">
            <v>450</v>
          </cell>
          <cell r="S614">
            <v>4.6004743600228997E-3</v>
          </cell>
          <cell r="T614">
            <v>287</v>
          </cell>
          <cell r="U614">
            <v>2.9068884139733216E-3</v>
          </cell>
          <cell r="V614">
            <v>0.56794425087108014</v>
          </cell>
          <cell r="X614">
            <v>8970</v>
          </cell>
          <cell r="Y614">
            <v>6.9935849256668467E-3</v>
          </cell>
          <cell r="Z614">
            <v>14257</v>
          </cell>
          <cell r="AA614">
            <v>1.1776639515222403E-2</v>
          </cell>
          <cell r="AB614">
            <v>-0.37083537911201514</v>
          </cell>
        </row>
        <row r="615">
          <cell r="C615" t="str">
            <v>Move</v>
          </cell>
          <cell r="D615">
            <v>11440</v>
          </cell>
          <cell r="E615">
            <v>0.11695428150813773</v>
          </cell>
          <cell r="F615">
            <v>10899</v>
          </cell>
          <cell r="G615">
            <v>0.11039086001357223</v>
          </cell>
          <cell r="H615">
            <v>4.9637581429488931E-2</v>
          </cell>
          <cell r="J615">
            <v>177073</v>
          </cell>
          <cell r="K615">
            <v>0.13805742068479437</v>
          </cell>
          <cell r="L615">
            <v>178913</v>
          </cell>
          <cell r="M615">
            <v>0.14778662450634678</v>
          </cell>
          <cell r="N615">
            <v>-1.0284328137139309E-2</v>
          </cell>
          <cell r="Q615" t="str">
            <v xml:space="preserve"> ムーブ</v>
          </cell>
          <cell r="R615">
            <v>11440</v>
          </cell>
          <cell r="S615">
            <v>0.11695428150813773</v>
          </cell>
          <cell r="T615">
            <v>10899</v>
          </cell>
          <cell r="U615">
            <v>0.11039086001357223</v>
          </cell>
          <cell r="V615">
            <v>4.9637581429488931E-2</v>
          </cell>
          <cell r="X615">
            <v>177073</v>
          </cell>
          <cell r="Y615">
            <v>0.13805742068479437</v>
          </cell>
          <cell r="Z615">
            <v>178913</v>
          </cell>
          <cell r="AA615">
            <v>0.14778662450634678</v>
          </cell>
          <cell r="AB615">
            <v>-1.0284328137139309E-2</v>
          </cell>
        </row>
        <row r="616">
          <cell r="C616" t="str">
            <v>Naked</v>
          </cell>
          <cell r="D616">
            <v>2064</v>
          </cell>
          <cell r="E616">
            <v>2.1100842397971702E-2</v>
          </cell>
          <cell r="F616">
            <v>4197</v>
          </cell>
          <cell r="G616">
            <v>4.2509444855212651E-2</v>
          </cell>
          <cell r="H616">
            <v>-0.50822015725518233</v>
          </cell>
          <cell r="J616">
            <v>35012</v>
          </cell>
          <cell r="K616">
            <v>2.7297591462368744E-2</v>
          </cell>
          <cell r="L616">
            <v>6881</v>
          </cell>
          <cell r="M616">
            <v>5.6838785511850566E-3</v>
          </cell>
          <cell r="N616">
            <v>4.0882139223950009</v>
          </cell>
          <cell r="Q616" t="str">
            <v xml:space="preserve"> ネイキッド</v>
          </cell>
          <cell r="R616">
            <v>2064</v>
          </cell>
          <cell r="S616">
            <v>2.1100842397971702E-2</v>
          </cell>
          <cell r="T616">
            <v>4197</v>
          </cell>
          <cell r="U616">
            <v>4.2509444855212651E-2</v>
          </cell>
          <cell r="V616">
            <v>-0.50822015725518233</v>
          </cell>
          <cell r="X616">
            <v>35012</v>
          </cell>
          <cell r="Y616">
            <v>2.7297591462368744E-2</v>
          </cell>
          <cell r="Z616">
            <v>6881</v>
          </cell>
          <cell r="AA616">
            <v>5.6838785511850566E-3</v>
          </cell>
          <cell r="AB616">
            <v>4.0882139223950009</v>
          </cell>
        </row>
        <row r="617">
          <cell r="C617" t="str">
            <v>Terios Kid</v>
          </cell>
          <cell r="D617">
            <v>1830</v>
          </cell>
          <cell r="E617">
            <v>1.8708595730759794E-2</v>
          </cell>
          <cell r="F617">
            <v>921</v>
          </cell>
          <cell r="G617">
            <v>9.3283771054683932E-3</v>
          </cell>
          <cell r="H617">
            <v>0.98697068403908794</v>
          </cell>
          <cell r="J617">
            <v>19430</v>
          </cell>
          <cell r="K617">
            <v>1.5148869019588274E-2</v>
          </cell>
          <cell r="L617">
            <v>19395</v>
          </cell>
          <cell r="M617">
            <v>1.6020756358121519E-2</v>
          </cell>
          <cell r="N617">
            <v>1.8045888115494346E-3</v>
          </cell>
          <cell r="Q617" t="str">
            <v xml:space="preserve"> テリオスキッド</v>
          </cell>
          <cell r="R617">
            <v>1830</v>
          </cell>
          <cell r="S617">
            <v>1.8708595730759794E-2</v>
          </cell>
          <cell r="T617">
            <v>921</v>
          </cell>
          <cell r="U617">
            <v>9.3283771054683932E-3</v>
          </cell>
          <cell r="V617">
            <v>0.98697068403908794</v>
          </cell>
          <cell r="X617">
            <v>19430</v>
          </cell>
          <cell r="Y617">
            <v>1.5148869019588274E-2</v>
          </cell>
          <cell r="Z617">
            <v>19395</v>
          </cell>
          <cell r="AA617">
            <v>1.6020756358121519E-2</v>
          </cell>
          <cell r="AB617">
            <v>1.8045888115494346E-3</v>
          </cell>
        </row>
        <row r="618">
          <cell r="C618" t="str">
            <v>Atrai wagon</v>
          </cell>
          <cell r="D618">
            <v>9438</v>
          </cell>
          <cell r="E618">
            <v>9.2482263943871754E-2</v>
          </cell>
          <cell r="F618">
            <v>12228</v>
          </cell>
          <cell r="G618">
            <v>0.1187495751313451</v>
          </cell>
          <cell r="H618">
            <v>-0.22816486751717369</v>
          </cell>
          <cell r="J618">
            <v>31088</v>
          </cell>
          <cell r="K618">
            <v>2.423819043134124E-2</v>
          </cell>
          <cell r="L618">
            <v>21572</v>
          </cell>
          <cell r="M618">
            <v>1.7819012949595123E-2</v>
          </cell>
          <cell r="N618">
            <v>0.44112738735397738</v>
          </cell>
          <cell r="Q618" t="str">
            <v xml:space="preserve"> アトレイワゴン</v>
          </cell>
          <cell r="R618">
            <v>2033</v>
          </cell>
          <cell r="S618">
            <v>2.0783920830947902E-2</v>
          </cell>
          <cell r="T618">
            <v>2174</v>
          </cell>
          <cell r="U618">
            <v>2.2019426522571432E-2</v>
          </cell>
          <cell r="V618">
            <v>-6.4857405703771853E-2</v>
          </cell>
          <cell r="X618">
            <v>31088</v>
          </cell>
          <cell r="Y618">
            <v>2.423819043134124E-2</v>
          </cell>
          <cell r="Z618">
            <v>21572</v>
          </cell>
          <cell r="AA618">
            <v>1.7819012949595123E-2</v>
          </cell>
          <cell r="AB618">
            <v>0.44112738735397738</v>
          </cell>
        </row>
        <row r="619">
          <cell r="B619" t="str">
            <v xml:space="preserve">   Mitsubishi Total</v>
          </cell>
          <cell r="D619">
            <v>9438</v>
          </cell>
          <cell r="E619">
            <v>9.2482263943871754E-2</v>
          </cell>
          <cell r="F619">
            <v>13184</v>
          </cell>
          <cell r="G619">
            <v>0.12803356219591544</v>
          </cell>
          <cell r="H619">
            <v>-0.28413228155339809</v>
          </cell>
          <cell r="J619">
            <v>140987</v>
          </cell>
          <cell r="K619">
            <v>0.11899766034092175</v>
          </cell>
          <cell r="L619">
            <v>160371</v>
          </cell>
          <cell r="M619">
            <v>0.14423331168842848</v>
          </cell>
          <cell r="N619">
            <v>-0.1208697333058969</v>
          </cell>
          <cell r="P619" t="str">
            <v xml:space="preserve">   Mitsubishi Total</v>
          </cell>
          <cell r="Q619" t="str">
            <v>三菱自動車合計</v>
          </cell>
          <cell r="R619">
            <v>9438</v>
          </cell>
          <cell r="S619">
            <v>9.2482263943871754E-2</v>
          </cell>
          <cell r="T619">
            <v>13184</v>
          </cell>
          <cell r="U619">
            <v>0.12803356219591544</v>
          </cell>
          <cell r="V619">
            <v>-0.28413228155339809</v>
          </cell>
          <cell r="X619">
            <v>140987</v>
          </cell>
          <cell r="Y619">
            <v>0.11899766034092175</v>
          </cell>
          <cell r="Z619">
            <v>160371</v>
          </cell>
          <cell r="AA619">
            <v>0.14423331168842848</v>
          </cell>
          <cell r="AB619">
            <v>-0.1208697333058969</v>
          </cell>
        </row>
        <row r="620">
          <cell r="C620" t="str">
            <v>Minica</v>
          </cell>
          <cell r="D620">
            <v>10834</v>
          </cell>
          <cell r="E620">
            <v>0.11075897603664023</v>
          </cell>
          <cell r="F620">
            <v>10748</v>
          </cell>
          <cell r="G620">
            <v>0.10886145182364201</v>
          </cell>
          <cell r="H620">
            <v>8.0014886490509252E-3</v>
          </cell>
          <cell r="J620">
            <v>151821</v>
          </cell>
          <cell r="K620">
            <v>0.1183693486064288</v>
          </cell>
          <cell r="L620">
            <v>159733</v>
          </cell>
          <cell r="M620">
            <v>0.13194346353966613</v>
          </cell>
          <cell r="N620">
            <v>-4.9532657622407439E-2</v>
          </cell>
          <cell r="Q620" t="str">
            <v xml:space="preserve"> ミニカ</v>
          </cell>
          <cell r="R620">
            <v>1401</v>
          </cell>
          <cell r="S620">
            <v>1.372829537882648E-2</v>
          </cell>
          <cell r="T620">
            <v>2426</v>
          </cell>
          <cell r="U620">
            <v>2.3559573868878251E-2</v>
          </cell>
          <cell r="V620">
            <v>-0.42250618301731246</v>
          </cell>
          <cell r="X620">
            <v>20613</v>
          </cell>
          <cell r="Y620">
            <v>1.7398049271262032E-2</v>
          </cell>
          <cell r="Z620">
            <v>36687</v>
          </cell>
          <cell r="AA620">
            <v>3.299528908539185E-2</v>
          </cell>
          <cell r="AB620">
            <v>-0.43813885027393895</v>
          </cell>
        </row>
        <row r="621">
          <cell r="B621" t="str">
            <v xml:space="preserve">   Mitsubishi Total</v>
          </cell>
          <cell r="C621" t="str">
            <v>Toppo BJ</v>
          </cell>
          <cell r="D621">
            <v>10834</v>
          </cell>
          <cell r="E621">
            <v>0.11075897603664023</v>
          </cell>
          <cell r="F621">
            <v>11486</v>
          </cell>
          <cell r="G621">
            <v>0.11633630774528771</v>
          </cell>
          <cell r="H621">
            <v>-5.6764757095594587E-2</v>
          </cell>
          <cell r="J621">
            <v>151821</v>
          </cell>
          <cell r="K621">
            <v>0.1183693486064288</v>
          </cell>
          <cell r="L621">
            <v>171857</v>
          </cell>
          <cell r="M621">
            <v>0.14195819156677958</v>
          </cell>
          <cell r="N621">
            <v>-0.11658530056965966</v>
          </cell>
          <cell r="P621" t="str">
            <v xml:space="preserve">   Mitsubishi Total</v>
          </cell>
          <cell r="Q621" t="str">
            <v xml:space="preserve"> トッポBJ</v>
          </cell>
          <cell r="R621">
            <v>5970</v>
          </cell>
          <cell r="S621">
            <v>5.8499588445106415E-2</v>
          </cell>
          <cell r="T621">
            <v>6896</v>
          </cell>
          <cell r="U621">
            <v>6.6969011294222752E-2</v>
          </cell>
          <cell r="V621">
            <v>-0.13428074245939681</v>
          </cell>
          <cell r="X621">
            <v>151821</v>
          </cell>
          <cell r="Y621">
            <v>0.1183693486064288</v>
          </cell>
          <cell r="Z621">
            <v>171857</v>
          </cell>
          <cell r="AA621">
            <v>0.14195819156677958</v>
          </cell>
          <cell r="AB621">
            <v>-0.11658530056965966</v>
          </cell>
        </row>
        <row r="622">
          <cell r="C622" t="str">
            <v>Minica</v>
          </cell>
          <cell r="D622">
            <v>1963</v>
          </cell>
          <cell r="E622">
            <v>2.0068291486055451E-2</v>
          </cell>
          <cell r="F622">
            <v>2059</v>
          </cell>
          <cell r="G622">
            <v>2.0854645450770273E-2</v>
          </cell>
          <cell r="H622">
            <v>-4.6624575036425475E-2</v>
          </cell>
          <cell r="J622">
            <v>22576</v>
          </cell>
          <cell r="K622">
            <v>1.76016915587352E-2</v>
          </cell>
          <cell r="L622">
            <v>38746</v>
          </cell>
          <cell r="M622">
            <v>3.2005167612878395E-2</v>
          </cell>
          <cell r="N622">
            <v>-0.41733340215764203</v>
          </cell>
          <cell r="Q622" t="str">
            <v xml:space="preserve"> ミニカ</v>
          </cell>
          <cell r="R622">
            <v>1963</v>
          </cell>
          <cell r="S622">
            <v>2.0068291486055451E-2</v>
          </cell>
          <cell r="T622">
            <v>2059</v>
          </cell>
          <cell r="U622">
            <v>2.0854645450770273E-2</v>
          </cell>
          <cell r="V622">
            <v>-4.6624575036425475E-2</v>
          </cell>
          <cell r="X622">
            <v>22576</v>
          </cell>
          <cell r="Y622">
            <v>1.76016915587352E-2</v>
          </cell>
          <cell r="Z622">
            <v>38746</v>
          </cell>
          <cell r="AA622">
            <v>3.2005167612878395E-2</v>
          </cell>
          <cell r="AB622">
            <v>-0.41733340215764203</v>
          </cell>
        </row>
        <row r="623">
          <cell r="C623" t="str">
            <v>Toppo BJ</v>
          </cell>
          <cell r="D623">
            <v>6013</v>
          </cell>
          <cell r="E623">
            <v>6.1472560726261553E-2</v>
          </cell>
          <cell r="F623">
            <v>6345</v>
          </cell>
          <cell r="G623">
            <v>6.4265529570246421E-2</v>
          </cell>
          <cell r="H623">
            <v>-5.2324665090622502E-2</v>
          </cell>
          <cell r="J623">
            <v>88711</v>
          </cell>
          <cell r="K623">
            <v>6.9164761687941098E-2</v>
          </cell>
          <cell r="L623">
            <v>83514</v>
          </cell>
          <cell r="M623">
            <v>6.8984658236254742E-2</v>
          </cell>
          <cell r="N623">
            <v>6.2229087338649736E-2</v>
          </cell>
          <cell r="Q623" t="str">
            <v xml:space="preserve"> トッポBJ</v>
          </cell>
          <cell r="R623">
            <v>6013</v>
          </cell>
          <cell r="S623">
            <v>6.1472560726261553E-2</v>
          </cell>
          <cell r="T623">
            <v>6345</v>
          </cell>
          <cell r="U623">
            <v>6.4265529570246421E-2</v>
          </cell>
          <cell r="V623">
            <v>-5.2324665090622502E-2</v>
          </cell>
          <cell r="X623">
            <v>88711</v>
          </cell>
          <cell r="Y623">
            <v>6.9164761687941098E-2</v>
          </cell>
          <cell r="Z623">
            <v>83514</v>
          </cell>
          <cell r="AA623">
            <v>6.8984658236254742E-2</v>
          </cell>
          <cell r="AB623">
            <v>6.2229087338649736E-2</v>
          </cell>
        </row>
        <row r="624">
          <cell r="C624" t="str">
            <v>Minica Toppo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 t="str">
            <v>NM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 t="str">
            <v>NM</v>
          </cell>
          <cell r="Q624" t="str">
            <v xml:space="preserve"> ミニカトッポ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 t="str">
            <v>NM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 t="str">
            <v>NM</v>
          </cell>
        </row>
        <row r="625">
          <cell r="C625" t="str">
            <v>Pajero Mini</v>
          </cell>
          <cell r="D625">
            <v>2100</v>
          </cell>
          <cell r="E625">
            <v>2.1468880346773533E-2</v>
          </cell>
          <cell r="F625">
            <v>2344</v>
          </cell>
          <cell r="G625">
            <v>2.3741276802625316E-2</v>
          </cell>
          <cell r="H625">
            <v>-0.10409556313993173</v>
          </cell>
          <cell r="J625">
            <v>32047</v>
          </cell>
          <cell r="K625">
            <v>2.4985888083929257E-2</v>
          </cell>
          <cell r="L625">
            <v>37473</v>
          </cell>
          <cell r="M625">
            <v>3.0953637690533008E-2</v>
          </cell>
          <cell r="N625">
            <v>-0.14479758759640271</v>
          </cell>
          <cell r="Q625" t="str">
            <v xml:space="preserve"> パジェロミニ</v>
          </cell>
          <cell r="R625">
            <v>2100</v>
          </cell>
          <cell r="S625">
            <v>2.1468880346773533E-2</v>
          </cell>
          <cell r="T625">
            <v>2344</v>
          </cell>
          <cell r="U625">
            <v>2.3741276802625316E-2</v>
          </cell>
          <cell r="V625">
            <v>-0.10409556313993173</v>
          </cell>
          <cell r="X625">
            <v>32047</v>
          </cell>
          <cell r="Y625">
            <v>2.4985888083929257E-2</v>
          </cell>
          <cell r="Z625">
            <v>37473</v>
          </cell>
          <cell r="AA625">
            <v>3.0953637690533008E-2</v>
          </cell>
          <cell r="AB625">
            <v>-0.14479758759640271</v>
          </cell>
        </row>
        <row r="626">
          <cell r="C626" t="str">
            <v>Town Box</v>
          </cell>
          <cell r="D626">
            <v>22061</v>
          </cell>
          <cell r="E626">
            <v>0.21617410731783795</v>
          </cell>
          <cell r="F626">
            <v>19250</v>
          </cell>
          <cell r="G626">
            <v>0.22527264428539517</v>
          </cell>
          <cell r="H626">
            <v>0.14602597402597395</v>
          </cell>
          <cell r="J626">
            <v>8487</v>
          </cell>
          <cell r="K626">
            <v>6.6170072758232473E-3</v>
          </cell>
          <cell r="L626">
            <v>12714</v>
          </cell>
          <cell r="M626">
            <v>1.0502082822230318E-2</v>
          </cell>
          <cell r="N626">
            <v>-0.33246814535158098</v>
          </cell>
          <cell r="Q626" t="str">
            <v xml:space="preserve"> タウンミニ</v>
          </cell>
          <cell r="R626">
            <v>758</v>
          </cell>
          <cell r="S626">
            <v>7.749243477549685E-3</v>
          </cell>
          <cell r="T626">
            <v>738</v>
          </cell>
          <cell r="U626">
            <v>7.4748559216456841E-3</v>
          </cell>
          <cell r="V626">
            <v>2.7100271002709952E-2</v>
          </cell>
          <cell r="X626">
            <v>8487</v>
          </cell>
          <cell r="Y626">
            <v>6.6170072758232473E-3</v>
          </cell>
          <cell r="Z626">
            <v>12714</v>
          </cell>
          <cell r="AA626">
            <v>1.0502082822230318E-2</v>
          </cell>
          <cell r="AB626">
            <v>-0.33246814535158098</v>
          </cell>
        </row>
        <row r="627">
          <cell r="B627" t="str">
            <v xml:space="preserve">   Honda Total</v>
          </cell>
          <cell r="C627" t="str">
            <v>Naked</v>
          </cell>
          <cell r="D627">
            <v>22061</v>
          </cell>
          <cell r="E627">
            <v>0.21617410731783795</v>
          </cell>
          <cell r="F627">
            <v>19250</v>
          </cell>
          <cell r="G627">
            <v>0.18694220815165141</v>
          </cell>
          <cell r="H627">
            <v>0.14602597402597395</v>
          </cell>
          <cell r="J627">
            <v>219767</v>
          </cell>
          <cell r="K627">
            <v>0.18549056877686135</v>
          </cell>
          <cell r="L627">
            <v>192603</v>
          </cell>
          <cell r="M627">
            <v>0.17322189505039184</v>
          </cell>
          <cell r="N627">
            <v>0.14103622477323818</v>
          </cell>
          <cell r="P627" t="str">
            <v xml:space="preserve">   Honda Total</v>
          </cell>
          <cell r="Q627" t="str">
            <v xml:space="preserve"> ネイキッド</v>
          </cell>
          <cell r="R627">
            <v>2323</v>
          </cell>
          <cell r="S627">
            <v>2.1521813650555416E-2</v>
          </cell>
          <cell r="T627">
            <v>2933</v>
          </cell>
          <cell r="U627">
            <v>2.6175580762331438E-2</v>
          </cell>
          <cell r="V627">
            <v>-0.20797817933856122</v>
          </cell>
          <cell r="X627">
            <v>219767</v>
          </cell>
          <cell r="Y627">
            <v>0.18549056877686135</v>
          </cell>
          <cell r="Z627">
            <v>192603</v>
          </cell>
          <cell r="AA627">
            <v>0.17322189505039184</v>
          </cell>
          <cell r="AB627">
            <v>0.14103622477323818</v>
          </cell>
        </row>
        <row r="628">
          <cell r="C628" t="str">
            <v>Life</v>
          </cell>
          <cell r="D628">
            <v>21901</v>
          </cell>
          <cell r="E628">
            <v>0.22389997546413676</v>
          </cell>
          <cell r="F628">
            <v>22137</v>
          </cell>
          <cell r="G628">
            <v>0.28662730044261681</v>
          </cell>
          <cell r="H628">
            <v>-1.0660884492026956E-2</v>
          </cell>
          <cell r="J628">
            <v>241668</v>
          </cell>
          <cell r="K628">
            <v>0.18841980845218009</v>
          </cell>
          <cell r="L628">
            <v>219912</v>
          </cell>
          <cell r="M628">
            <v>0.1896644438331859</v>
          </cell>
          <cell r="N628">
            <v>9.8930481283422411E-2</v>
          </cell>
          <cell r="Q628" t="str">
            <v xml:space="preserve"> ライフ/Today</v>
          </cell>
          <cell r="R628">
            <v>17472.3</v>
          </cell>
          <cell r="S628">
            <v>0.17120977540861521</v>
          </cell>
          <cell r="T628">
            <v>14111</v>
          </cell>
          <cell r="U628">
            <v>0.13703592203781573</v>
          </cell>
          <cell r="V628">
            <v>0.23820423782864419</v>
          </cell>
          <cell r="X628">
            <v>164963.29999999999</v>
          </cell>
          <cell r="Y628">
            <v>0.13923444531848736</v>
          </cell>
          <cell r="Z628">
            <v>162021</v>
          </cell>
          <cell r="AA628">
            <v>0.14571727677117977</v>
          </cell>
          <cell r="AB628">
            <v>1.8159991606026216E-2</v>
          </cell>
        </row>
        <row r="629">
          <cell r="B629" t="str">
            <v xml:space="preserve">   Honda Total</v>
          </cell>
          <cell r="C629" t="str">
            <v>Beet</v>
          </cell>
          <cell r="D629">
            <v>21901</v>
          </cell>
          <cell r="E629">
            <v>0.22389997546413676</v>
          </cell>
          <cell r="F629">
            <v>22137</v>
          </cell>
          <cell r="G629">
            <v>0.22421529205619309</v>
          </cell>
          <cell r="H629">
            <v>-1.0660884492026956E-2</v>
          </cell>
          <cell r="J629">
            <v>241668</v>
          </cell>
          <cell r="K629">
            <v>0.18841980845218009</v>
          </cell>
          <cell r="L629">
            <v>214740</v>
          </cell>
          <cell r="M629">
            <v>0.17738062492101137</v>
          </cell>
          <cell r="N629">
            <v>0.1253981559094719</v>
          </cell>
          <cell r="P629" t="str">
            <v xml:space="preserve">   Honda Total</v>
          </cell>
          <cell r="Q629" t="str">
            <v xml:space="preserve"> ビート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 t="str">
            <v>NM</v>
          </cell>
          <cell r="X629">
            <v>241668</v>
          </cell>
          <cell r="Y629">
            <v>0.18841980845218009</v>
          </cell>
          <cell r="Z629">
            <v>214740</v>
          </cell>
          <cell r="AA629">
            <v>0.17738062492101137</v>
          </cell>
          <cell r="AB629">
            <v>0.1253981559094719</v>
          </cell>
        </row>
        <row r="630">
          <cell r="C630" t="str">
            <v>Life</v>
          </cell>
          <cell r="D630">
            <v>17136</v>
          </cell>
          <cell r="E630">
            <v>0.17518606362967204</v>
          </cell>
          <cell r="F630">
            <v>14935</v>
          </cell>
          <cell r="G630">
            <v>0.15126961136826325</v>
          </cell>
          <cell r="H630">
            <v>0.1473719450954134</v>
          </cell>
          <cell r="J630">
            <v>181861</v>
          </cell>
          <cell r="K630">
            <v>0.14179045130063528</v>
          </cell>
          <cell r="L630">
            <v>176956</v>
          </cell>
          <cell r="M630">
            <v>0.1461700934316964</v>
          </cell>
          <cell r="N630">
            <v>2.7718754944731971E-2</v>
          </cell>
          <cell r="Q630" t="str">
            <v xml:space="preserve"> ライフ/Today</v>
          </cell>
          <cell r="R630">
            <v>17136</v>
          </cell>
          <cell r="S630">
            <v>0.17518606362967204</v>
          </cell>
          <cell r="T630">
            <v>14935</v>
          </cell>
          <cell r="U630">
            <v>0.15126961136826325</v>
          </cell>
          <cell r="V630">
            <v>0.1473719450954134</v>
          </cell>
          <cell r="X630">
            <v>181861</v>
          </cell>
          <cell r="Y630">
            <v>0.14179045130063528</v>
          </cell>
          <cell r="Z630">
            <v>176956</v>
          </cell>
          <cell r="AA630">
            <v>0.1461700934316964</v>
          </cell>
          <cell r="AB630">
            <v>2.7718754944731971E-2</v>
          </cell>
        </row>
        <row r="631">
          <cell r="C631" t="str">
            <v>Beet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 t="str">
            <v>NM</v>
          </cell>
          <cell r="J631">
            <v>1</v>
          </cell>
          <cell r="K631">
            <v>7.7966387131180008E-7</v>
          </cell>
          <cell r="L631">
            <v>1</v>
          </cell>
          <cell r="M631">
            <v>8.2602507646927142E-7</v>
          </cell>
          <cell r="N631">
            <v>0</v>
          </cell>
          <cell r="Q631" t="str">
            <v xml:space="preserve"> ビート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 t="str">
            <v>NM</v>
          </cell>
          <cell r="X631">
            <v>1</v>
          </cell>
          <cell r="Y631">
            <v>7.7966387131180008E-7</v>
          </cell>
          <cell r="Z631">
            <v>1</v>
          </cell>
          <cell r="AA631">
            <v>8.2602507646927142E-7</v>
          </cell>
          <cell r="AB631">
            <v>0</v>
          </cell>
        </row>
        <row r="632">
          <cell r="B632" t="str">
            <v xml:space="preserve">   Mitsubishi Total</v>
          </cell>
          <cell r="C632" t="str">
            <v>Life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 t="str">
            <v>NM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 t="str">
            <v>NM</v>
          </cell>
          <cell r="P632" t="str">
            <v xml:space="preserve">   Mitsubishi Total</v>
          </cell>
          <cell r="Q632" t="str">
            <v xml:space="preserve"> ライフ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 t="str">
            <v>NM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 t="str">
            <v>NM</v>
          </cell>
        </row>
        <row r="633">
          <cell r="C633" t="str">
            <v>Z</v>
          </cell>
          <cell r="D633">
            <v>476</v>
          </cell>
          <cell r="E633">
            <v>4.8662795452686673E-3</v>
          </cell>
          <cell r="F633">
            <v>520</v>
          </cell>
          <cell r="G633">
            <v>6.7678844537176777E-2</v>
          </cell>
          <cell r="H633">
            <v>-0.35812630948817714</v>
          </cell>
          <cell r="J633">
            <v>6235</v>
          </cell>
          <cell r="K633">
            <v>4.8612042376290736E-3</v>
          </cell>
          <cell r="L633">
            <v>16628</v>
          </cell>
          <cell r="M633">
            <v>2.1746762188206509E-2</v>
          </cell>
          <cell r="N633">
            <v>1.0348311619250201</v>
          </cell>
          <cell r="Q633" t="str">
            <v xml:space="preserve">  Z</v>
          </cell>
          <cell r="R633">
            <v>476</v>
          </cell>
          <cell r="S633">
            <v>4.8662795452686673E-3</v>
          </cell>
          <cell r="T633">
            <v>520</v>
          </cell>
          <cell r="U633">
            <v>6.7678844537176777E-2</v>
          </cell>
          <cell r="V633">
            <v>-0.35812630948817714</v>
          </cell>
          <cell r="X633">
            <v>6235</v>
          </cell>
          <cell r="Y633">
            <v>4.8612042376290736E-3</v>
          </cell>
          <cell r="Z633">
            <v>16628</v>
          </cell>
          <cell r="AA633">
            <v>2.1746762188206509E-2</v>
          </cell>
          <cell r="AB633">
            <v>1.0348311619250201</v>
          </cell>
        </row>
        <row r="634">
          <cell r="C634" t="str">
            <v>Vamos</v>
          </cell>
          <cell r="D634">
            <v>8837</v>
          </cell>
          <cell r="E634">
            <v>8.4917493042762512E-2</v>
          </cell>
          <cell r="F634">
            <v>7999</v>
          </cell>
          <cell r="G634">
            <v>7.7680557039223871E-2</v>
          </cell>
          <cell r="H634">
            <v>0.10476309538692341</v>
          </cell>
          <cell r="J634">
            <v>53571</v>
          </cell>
          <cell r="K634">
            <v>4.176737325004444E-2</v>
          </cell>
          <cell r="L634">
            <v>26327</v>
          </cell>
          <cell r="M634">
            <v>2.1746762188206509E-2</v>
          </cell>
          <cell r="N634">
            <v>1.0348311619250201</v>
          </cell>
          <cell r="Q634" t="str">
            <v xml:space="preserve"> バモス</v>
          </cell>
          <cell r="R634">
            <v>4289</v>
          </cell>
          <cell r="S634">
            <v>4.384763228919604E-2</v>
          </cell>
          <cell r="T634">
            <v>6682</v>
          </cell>
          <cell r="U634">
            <v>6.7678844537176777E-2</v>
          </cell>
          <cell r="V634">
            <v>-0.35812630948817714</v>
          </cell>
          <cell r="X634">
            <v>53571</v>
          </cell>
          <cell r="Y634">
            <v>4.176737325004444E-2</v>
          </cell>
          <cell r="Z634">
            <v>26327</v>
          </cell>
          <cell r="AA634">
            <v>2.1746762188206509E-2</v>
          </cell>
          <cell r="AB634">
            <v>1.0348311619250201</v>
          </cell>
        </row>
        <row r="635">
          <cell r="B635" t="str">
            <v xml:space="preserve">   Fuji Heavy Total</v>
          </cell>
          <cell r="C635" t="str">
            <v>Minica Toppo</v>
          </cell>
          <cell r="D635">
            <v>8837</v>
          </cell>
          <cell r="E635">
            <v>8.6593109395210283E-2</v>
          </cell>
          <cell r="F635">
            <v>8689</v>
          </cell>
          <cell r="G635">
            <v>8.4381342682062294E-2</v>
          </cell>
          <cell r="H635">
            <v>1.7033030268155169E-2</v>
          </cell>
          <cell r="J635">
            <v>85616</v>
          </cell>
          <cell r="K635">
            <v>7.2262717043049055E-2</v>
          </cell>
          <cell r="L635">
            <v>87586</v>
          </cell>
          <cell r="M635">
            <v>7.8772464083548127E-2</v>
          </cell>
          <cell r="N635">
            <v>-2.2492179115383704E-2</v>
          </cell>
          <cell r="P635" t="str">
            <v xml:space="preserve">   Fuji Heavy Total</v>
          </cell>
          <cell r="Q635" t="str">
            <v xml:space="preserve"> ミニカトッポ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 t="str">
            <v>NM</v>
          </cell>
          <cell r="X635">
            <v>85616</v>
          </cell>
          <cell r="Y635">
            <v>7.2262717043049055E-2</v>
          </cell>
          <cell r="Z635">
            <v>87586</v>
          </cell>
          <cell r="AA635">
            <v>7.8772464083548127E-2</v>
          </cell>
          <cell r="AB635">
            <v>-2.2492179115383704E-2</v>
          </cell>
        </row>
        <row r="636">
          <cell r="C636" t="str">
            <v>Rex</v>
          </cell>
          <cell r="D636">
            <v>9059</v>
          </cell>
          <cell r="E636">
            <v>9.046577247076143E-2</v>
          </cell>
          <cell r="F636">
            <v>7749</v>
          </cell>
          <cell r="G636">
            <v>7.8485987177279684E-2</v>
          </cell>
          <cell r="H636">
            <v>0.16905407149309593</v>
          </cell>
          <cell r="J636">
            <v>91763</v>
          </cell>
          <cell r="K636">
            <v>7.1544295823184709E-2</v>
          </cell>
          <cell r="L636">
            <v>95352</v>
          </cell>
          <cell r="M636">
            <v>7.876314309149797E-2</v>
          </cell>
          <cell r="N636">
            <v>-3.7639483178118938E-2</v>
          </cell>
          <cell r="Q636" t="str">
            <v xml:space="preserve"> レックス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 t="str">
            <v>NM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 t="str">
            <v>NM</v>
          </cell>
        </row>
        <row r="637">
          <cell r="B637" t="str">
            <v xml:space="preserve">   Fuji Heavy Total</v>
          </cell>
          <cell r="C637" t="str">
            <v>Vivio</v>
          </cell>
          <cell r="D637">
            <v>9059</v>
          </cell>
          <cell r="E637">
            <v>9.2612660505438787E-2</v>
          </cell>
          <cell r="F637">
            <v>8215</v>
          </cell>
          <cell r="G637">
            <v>8.3205882650839155E-2</v>
          </cell>
          <cell r="H637">
            <v>0.10273889227023747</v>
          </cell>
          <cell r="J637">
            <v>94675</v>
          </cell>
          <cell r="K637">
            <v>7.3814677016444674E-2</v>
          </cell>
          <cell r="L637">
            <v>95801</v>
          </cell>
          <cell r="M637">
            <v>7.9134028350832678E-2</v>
          </cell>
          <cell r="N637">
            <v>-1.1753530756463904E-2</v>
          </cell>
          <cell r="P637" t="str">
            <v xml:space="preserve">   Fuji Heavy Total</v>
          </cell>
          <cell r="Q637" t="str">
            <v xml:space="preserve"> ビビオ</v>
          </cell>
          <cell r="R637">
            <v>0</v>
          </cell>
          <cell r="S637">
            <v>0</v>
          </cell>
          <cell r="T637">
            <v>1</v>
          </cell>
          <cell r="U637">
            <v>9.7112835403455273E-6</v>
          </cell>
          <cell r="V637">
            <v>-1</v>
          </cell>
          <cell r="X637">
            <v>94675</v>
          </cell>
          <cell r="Y637">
            <v>7.3814677016444674E-2</v>
          </cell>
          <cell r="Z637">
            <v>95801</v>
          </cell>
          <cell r="AA637">
            <v>7.9134028350832678E-2</v>
          </cell>
          <cell r="AB637">
            <v>-1.1753530756463904E-2</v>
          </cell>
        </row>
        <row r="638">
          <cell r="C638" t="str">
            <v>Rex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 t="str">
            <v>NM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 t="str">
            <v>NM</v>
          </cell>
          <cell r="Q638" t="str">
            <v xml:space="preserve"> レックス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 t="str">
            <v>NM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 t="str">
            <v>NM</v>
          </cell>
        </row>
        <row r="639">
          <cell r="C639" t="str">
            <v>Vivio</v>
          </cell>
          <cell r="D639">
            <v>0</v>
          </cell>
          <cell r="E639">
            <v>0</v>
          </cell>
          <cell r="F639">
            <v>1</v>
          </cell>
          <cell r="G639">
            <v>1.0128531059140492E-5</v>
          </cell>
          <cell r="H639">
            <v>-1</v>
          </cell>
          <cell r="J639">
            <v>0</v>
          </cell>
          <cell r="K639">
            <v>0</v>
          </cell>
          <cell r="L639">
            <v>110</v>
          </cell>
          <cell r="M639">
            <v>9.0862758411619854E-5</v>
          </cell>
          <cell r="N639">
            <v>-1</v>
          </cell>
          <cell r="P639" t="str">
            <v xml:space="preserve"> サンバーディアスワゴン</v>
          </cell>
          <cell r="Q639" t="str">
            <v xml:space="preserve"> ビビオ</v>
          </cell>
          <cell r="R639">
            <v>0</v>
          </cell>
          <cell r="S639">
            <v>0</v>
          </cell>
          <cell r="T639">
            <v>1</v>
          </cell>
          <cell r="U639">
            <v>1.0128531059140492E-5</v>
          </cell>
          <cell r="V639">
            <v>-1</v>
          </cell>
          <cell r="X639">
            <v>0</v>
          </cell>
          <cell r="Y639">
            <v>0</v>
          </cell>
          <cell r="Z639">
            <v>110</v>
          </cell>
          <cell r="AA639">
            <v>9.0862758411619854E-5</v>
          </cell>
          <cell r="AB639">
            <v>-1</v>
          </cell>
        </row>
        <row r="640">
          <cell r="B640" t="str">
            <v xml:space="preserve">   Honda Total</v>
          </cell>
          <cell r="C640" t="str">
            <v>Pleo</v>
          </cell>
          <cell r="D640">
            <v>8849</v>
          </cell>
          <cell r="E640">
            <v>9.046577247076143E-2</v>
          </cell>
          <cell r="F640">
            <v>7748</v>
          </cell>
          <cell r="G640">
            <v>7.8475858646220545E-2</v>
          </cell>
          <cell r="H640">
            <v>0.14210118740320077</v>
          </cell>
          <cell r="J640">
            <v>91763</v>
          </cell>
          <cell r="K640">
            <v>7.1544295823184709E-2</v>
          </cell>
          <cell r="L640">
            <v>95242</v>
          </cell>
          <cell r="M640">
            <v>7.8672280333086347E-2</v>
          </cell>
          <cell r="N640">
            <v>-3.6528002351903566E-2</v>
          </cell>
          <cell r="P640" t="str">
            <v xml:space="preserve">   Honda Total</v>
          </cell>
          <cell r="Q640" t="str">
            <v xml:space="preserve"> プレオ</v>
          </cell>
          <cell r="R640">
            <v>8849</v>
          </cell>
          <cell r="S640">
            <v>9.046577247076143E-2</v>
          </cell>
          <cell r="T640">
            <v>7748</v>
          </cell>
          <cell r="U640">
            <v>7.8475858646220545E-2</v>
          </cell>
          <cell r="V640">
            <v>0.14210118740320077</v>
          </cell>
          <cell r="X640">
            <v>91763</v>
          </cell>
          <cell r="Y640">
            <v>7.1544295823184709E-2</v>
          </cell>
          <cell r="Z640">
            <v>95242</v>
          </cell>
          <cell r="AA640">
            <v>7.8672280333086347E-2</v>
          </cell>
          <cell r="AB640">
            <v>-3.6528002351903566E-2</v>
          </cell>
        </row>
        <row r="641">
          <cell r="C641" t="str">
            <v>Sambar DiasWagon</v>
          </cell>
          <cell r="D641">
            <v>2139</v>
          </cell>
          <cell r="E641">
            <v>1.996041233880767E-2</v>
          </cell>
          <cell r="F641">
            <v>2487</v>
          </cell>
          <cell r="G641">
            <v>2.4151962164839329E-2</v>
          </cell>
          <cell r="H641">
            <v>-0.13992762364294331</v>
          </cell>
          <cell r="J641">
            <v>2912</v>
          </cell>
          <cell r="K641">
            <v>2.2703811932599616E-3</v>
          </cell>
          <cell r="L641">
            <v>1472</v>
          </cell>
          <cell r="M641">
            <v>1.2159089125627677E-3</v>
          </cell>
          <cell r="N641">
            <v>0.97826086956521729</v>
          </cell>
          <cell r="P641" t="str">
            <v xml:space="preserve"> サンバーディアスワゴン</v>
          </cell>
          <cell r="Q641" t="str">
            <v xml:space="preserve"> サンバーディアス</v>
          </cell>
          <cell r="R641">
            <v>210</v>
          </cell>
          <cell r="S641">
            <v>2.1468880346773534E-3</v>
          </cell>
          <cell r="T641">
            <v>466</v>
          </cell>
          <cell r="U641">
            <v>4.7198954735594694E-3</v>
          </cell>
          <cell r="V641">
            <v>-0.54935622317596566</v>
          </cell>
          <cell r="X641">
            <v>2912</v>
          </cell>
          <cell r="Y641">
            <v>2.2703811932599616E-3</v>
          </cell>
          <cell r="Z641">
            <v>1472</v>
          </cell>
          <cell r="AA641">
            <v>1.2159089125627677E-3</v>
          </cell>
          <cell r="AB641">
            <v>0.97826086956521729</v>
          </cell>
        </row>
        <row r="642">
          <cell r="B642" t="str">
            <v xml:space="preserve">   Mazda Total</v>
          </cell>
          <cell r="C642" t="str">
            <v>Beet</v>
          </cell>
          <cell r="D642">
            <v>2139</v>
          </cell>
          <cell r="E642">
            <v>2.0959902794653706E-2</v>
          </cell>
          <cell r="F642">
            <v>2487</v>
          </cell>
          <cell r="G642">
            <v>2.4151962164839325E-2</v>
          </cell>
          <cell r="H642">
            <v>-0.13992762364294331</v>
          </cell>
          <cell r="J642">
            <v>30529</v>
          </cell>
          <cell r="K642">
            <v>2.5767479076425487E-2</v>
          </cell>
          <cell r="L642">
            <v>32133</v>
          </cell>
          <cell r="M642">
            <v>2.8899545456998289E-2</v>
          </cell>
          <cell r="N642">
            <v>-4.9917530264836807E-2</v>
          </cell>
          <cell r="P642" t="str">
            <v xml:space="preserve">   Mazda Total</v>
          </cell>
          <cell r="Q642" t="str">
            <v xml:space="preserve"> ビート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 t="str">
            <v>NM</v>
          </cell>
          <cell r="X642">
            <v>30529</v>
          </cell>
          <cell r="Y642">
            <v>2.5767479076425487E-2</v>
          </cell>
          <cell r="Z642">
            <v>32133</v>
          </cell>
          <cell r="AA642">
            <v>2.8899545456998289E-2</v>
          </cell>
          <cell r="AB642">
            <v>-4.9917530264836807E-2</v>
          </cell>
        </row>
        <row r="643">
          <cell r="C643" t="str">
            <v>Carol</v>
          </cell>
          <cell r="D643">
            <v>1916</v>
          </cell>
          <cell r="E643">
            <v>1.8708595730759794E-2</v>
          </cell>
          <cell r="F643">
            <v>2250</v>
          </cell>
          <cell r="G643">
            <v>2.1867498556684323E-2</v>
          </cell>
          <cell r="H643">
            <v>-0.14844444444444449</v>
          </cell>
          <cell r="J643">
            <v>32445</v>
          </cell>
          <cell r="K643">
            <v>2.4205444548746145E-2</v>
          </cell>
          <cell r="L643">
            <v>35359</v>
          </cell>
          <cell r="M643">
            <v>2.9132252396918266E-2</v>
          </cell>
          <cell r="N643">
            <v>-8.2411832913826699E-2</v>
          </cell>
          <cell r="Q643" t="str">
            <v xml:space="preserve"> キャロル</v>
          </cell>
          <cell r="R643">
            <v>593</v>
          </cell>
          <cell r="S643">
            <v>5.8107631403598167E-3</v>
          </cell>
          <cell r="T643">
            <v>645</v>
          </cell>
          <cell r="U643">
            <v>6.263777883522865E-3</v>
          </cell>
          <cell r="V643">
            <v>-8.0620155038759744E-2</v>
          </cell>
          <cell r="X643">
            <v>7742</v>
          </cell>
          <cell r="Y643">
            <v>6.5345023751084584E-3</v>
          </cell>
          <cell r="Z643">
            <v>9540</v>
          </cell>
          <cell r="AA643">
            <v>8.5800162966347265E-3</v>
          </cell>
          <cell r="AB643">
            <v>-0.18846960167714888</v>
          </cell>
        </row>
        <row r="644">
          <cell r="B644" t="str">
            <v xml:space="preserve">   Mazda Total</v>
          </cell>
          <cell r="C644" t="str">
            <v>AZ-1</v>
          </cell>
          <cell r="D644">
            <v>1916</v>
          </cell>
          <cell r="E644">
            <v>1.9587797497341949E-2</v>
          </cell>
          <cell r="F644">
            <v>2250</v>
          </cell>
          <cell r="G644">
            <v>2.2789194883066109E-2</v>
          </cell>
          <cell r="H644">
            <v>-0.14844444444444449</v>
          </cell>
          <cell r="J644">
            <v>32445</v>
          </cell>
          <cell r="K644">
            <v>2.5296194304711354E-2</v>
          </cell>
          <cell r="L644">
            <v>34383</v>
          </cell>
          <cell r="M644">
            <v>2.8401220204242961E-2</v>
          </cell>
          <cell r="N644">
            <v>-5.6365064130529663E-2</v>
          </cell>
          <cell r="P644" t="str">
            <v xml:space="preserve">   Mazda Total</v>
          </cell>
          <cell r="Q644" t="str">
            <v xml:space="preserve"> AZ-1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 t="str">
            <v>NM</v>
          </cell>
          <cell r="X644">
            <v>32445</v>
          </cell>
          <cell r="Y644">
            <v>2.5296194304711354E-2</v>
          </cell>
          <cell r="Z644">
            <v>34383</v>
          </cell>
          <cell r="AA644">
            <v>2.8401220204242961E-2</v>
          </cell>
          <cell r="AB644">
            <v>-5.6365064130529663E-2</v>
          </cell>
        </row>
        <row r="645">
          <cell r="C645" t="str">
            <v>Carol</v>
          </cell>
          <cell r="D645">
            <v>492</v>
          </cell>
          <cell r="E645">
            <v>5.0298519669583711E-3</v>
          </cell>
          <cell r="F645">
            <v>542</v>
          </cell>
          <cell r="G645">
            <v>5.4896638340541475E-3</v>
          </cell>
          <cell r="H645">
            <v>-9.2250922509225064E-2</v>
          </cell>
          <cell r="J645">
            <v>8234</v>
          </cell>
          <cell r="K645">
            <v>6.419752316381362E-3</v>
          </cell>
          <cell r="L645">
            <v>10082</v>
          </cell>
          <cell r="M645">
            <v>8.3279848209631951E-3</v>
          </cell>
          <cell r="N645">
            <v>-0.18329696488791902</v>
          </cell>
          <cell r="Q645" t="str">
            <v xml:space="preserve"> キャロル</v>
          </cell>
          <cell r="R645">
            <v>492</v>
          </cell>
          <cell r="S645">
            <v>5.0298519669583711E-3</v>
          </cell>
          <cell r="T645">
            <v>542</v>
          </cell>
          <cell r="U645">
            <v>5.4896638340541475E-3</v>
          </cell>
          <cell r="V645">
            <v>-9.2250922509225064E-2</v>
          </cell>
          <cell r="X645">
            <v>8234</v>
          </cell>
          <cell r="Y645">
            <v>6.419752316381362E-3</v>
          </cell>
          <cell r="Z645">
            <v>10082</v>
          </cell>
          <cell r="AA645">
            <v>8.3279848209631951E-3</v>
          </cell>
          <cell r="AB645">
            <v>-0.18329696488791902</v>
          </cell>
        </row>
        <row r="646">
          <cell r="C646" t="str">
            <v>AZ-1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 t="str">
            <v>NM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 t="str">
            <v>NM</v>
          </cell>
          <cell r="Q646" t="str">
            <v xml:space="preserve"> AZ-1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 t="str">
            <v>NM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 t="str">
            <v>NM</v>
          </cell>
        </row>
        <row r="647">
          <cell r="C647" t="str">
            <v>AZ Wagon</v>
          </cell>
          <cell r="D647">
            <v>963</v>
          </cell>
          <cell r="E647">
            <v>9.8450151304490061E-3</v>
          </cell>
          <cell r="F647">
            <v>1250</v>
          </cell>
          <cell r="G647">
            <v>1.2660663823925616E-2</v>
          </cell>
          <cell r="H647">
            <v>-0.22960000000000003</v>
          </cell>
          <cell r="J647">
            <v>17920</v>
          </cell>
          <cell r="K647">
            <v>1.3971576573907457E-2</v>
          </cell>
          <cell r="L647">
            <v>19641</v>
          </cell>
          <cell r="M647">
            <v>1.6223958526932959E-2</v>
          </cell>
          <cell r="N647">
            <v>-8.7622829794816948E-2</v>
          </cell>
          <cell r="Q647" t="str">
            <v xml:space="preserve"> AZワゴン</v>
          </cell>
          <cell r="R647">
            <v>963</v>
          </cell>
          <cell r="S647">
            <v>9.8450151304490061E-3</v>
          </cell>
          <cell r="T647">
            <v>1250</v>
          </cell>
          <cell r="U647">
            <v>1.2660663823925616E-2</v>
          </cell>
          <cell r="V647">
            <v>-0.22960000000000003</v>
          </cell>
          <cell r="X647">
            <v>17920</v>
          </cell>
          <cell r="Y647">
            <v>1.3971576573907457E-2</v>
          </cell>
          <cell r="Z647">
            <v>19641</v>
          </cell>
          <cell r="AA647">
            <v>1.6223958526932959E-2</v>
          </cell>
          <cell r="AB647">
            <v>-8.7622829794816948E-2</v>
          </cell>
        </row>
        <row r="648">
          <cell r="B648" t="str">
            <v xml:space="preserve">   Fuji Heavy Total</v>
          </cell>
          <cell r="C648" t="str">
            <v>AZ Offroad</v>
          </cell>
          <cell r="D648">
            <v>61</v>
          </cell>
          <cell r="E648">
            <v>6.2361985769199312E-4</v>
          </cell>
          <cell r="F648">
            <v>82</v>
          </cell>
          <cell r="G648">
            <v>8.3053954684952046E-4</v>
          </cell>
          <cell r="H648">
            <v>-0.25609756097560976</v>
          </cell>
          <cell r="J648">
            <v>916</v>
          </cell>
          <cell r="K648">
            <v>7.141721061216089E-4</v>
          </cell>
          <cell r="L648">
            <v>1728</v>
          </cell>
          <cell r="M648">
            <v>1.427371332138901E-3</v>
          </cell>
          <cell r="N648">
            <v>-0.46990740740740744</v>
          </cell>
          <cell r="P648" t="str">
            <v xml:space="preserve">   Fuji Heavy Total</v>
          </cell>
          <cell r="Q648" t="str">
            <v xml:space="preserve"> AZオフロード</v>
          </cell>
          <cell r="R648">
            <v>61</v>
          </cell>
          <cell r="S648">
            <v>6.2361985769199312E-4</v>
          </cell>
          <cell r="T648">
            <v>82</v>
          </cell>
          <cell r="U648">
            <v>8.3053954684952046E-4</v>
          </cell>
          <cell r="V648">
            <v>-0.25609756097560976</v>
          </cell>
          <cell r="X648">
            <v>916</v>
          </cell>
          <cell r="Y648">
            <v>7.141721061216089E-4</v>
          </cell>
          <cell r="Z648">
            <v>1728</v>
          </cell>
          <cell r="AA648">
            <v>1.427371332138901E-3</v>
          </cell>
          <cell r="AB648">
            <v>-0.46990740740740744</v>
          </cell>
        </row>
        <row r="649">
          <cell r="C649" t="str">
            <v>Laputa</v>
          </cell>
          <cell r="D649">
            <v>314</v>
          </cell>
          <cell r="E649">
            <v>3.2101087756604236E-3</v>
          </cell>
          <cell r="F649">
            <v>285</v>
          </cell>
          <cell r="G649">
            <v>2.8866313518550405E-3</v>
          </cell>
          <cell r="H649">
            <v>0.10175438596491237</v>
          </cell>
          <cell r="J649">
            <v>3976</v>
          </cell>
          <cell r="K649">
            <v>3.0999435523357171E-3</v>
          </cell>
          <cell r="L649">
            <v>3817</v>
          </cell>
          <cell r="M649">
            <v>3.1529377168832092E-3</v>
          </cell>
          <cell r="N649">
            <v>4.1655750589468132E-2</v>
          </cell>
          <cell r="Q649" t="str">
            <v xml:space="preserve"> ラピュータ</v>
          </cell>
          <cell r="R649">
            <v>314</v>
          </cell>
          <cell r="S649">
            <v>3.2101087756604236E-3</v>
          </cell>
          <cell r="T649">
            <v>285</v>
          </cell>
          <cell r="U649">
            <v>2.8866313518550405E-3</v>
          </cell>
          <cell r="V649">
            <v>0.10175438596491237</v>
          </cell>
          <cell r="X649">
            <v>3976</v>
          </cell>
          <cell r="Y649">
            <v>3.0999435523357171E-3</v>
          </cell>
          <cell r="Z649">
            <v>3817</v>
          </cell>
          <cell r="AA649">
            <v>3.1529377168832092E-3</v>
          </cell>
          <cell r="AB649">
            <v>4.1655750589468132E-2</v>
          </cell>
        </row>
        <row r="650">
          <cell r="C650" t="str">
            <v>Scrum Wagon</v>
          </cell>
          <cell r="D650">
            <v>86</v>
          </cell>
          <cell r="E650">
            <v>8.7920176658215423E-4</v>
          </cell>
          <cell r="F650">
            <v>91</v>
          </cell>
          <cell r="G650">
            <v>9.2169632638178483E-4</v>
          </cell>
          <cell r="H650">
            <v>-5.4945054945054972E-2</v>
          </cell>
          <cell r="J650">
            <v>1399</v>
          </cell>
          <cell r="K650">
            <v>1.0907497559652082E-3</v>
          </cell>
          <cell r="L650">
            <v>91</v>
          </cell>
          <cell r="M650">
            <v>7.5168281958703709E-5</v>
          </cell>
          <cell r="N650">
            <v>14.373626373626374</v>
          </cell>
          <cell r="Q650" t="str">
            <v xml:space="preserve"> スクラムワゴン</v>
          </cell>
          <cell r="R650">
            <v>86</v>
          </cell>
          <cell r="S650">
            <v>8.7920176658215423E-4</v>
          </cell>
          <cell r="T650">
            <v>91</v>
          </cell>
          <cell r="U650">
            <v>9.2169632638178483E-4</v>
          </cell>
          <cell r="V650">
            <v>-5.4945054945054972E-2</v>
          </cell>
          <cell r="X650">
            <v>1399</v>
          </cell>
          <cell r="Y650">
            <v>1.0907497559652082E-3</v>
          </cell>
          <cell r="Z650">
            <v>91</v>
          </cell>
          <cell r="AA650">
            <v>7.5168281958703709E-5</v>
          </cell>
          <cell r="AB650">
            <v>14.373626373626374</v>
          </cell>
        </row>
        <row r="651">
          <cell r="C651" t="str">
            <v>Pleo</v>
          </cell>
          <cell r="D651">
            <v>8254</v>
          </cell>
          <cell r="E651">
            <v>7.6470533737272667E-2</v>
          </cell>
          <cell r="F651">
            <v>6851</v>
          </cell>
          <cell r="G651">
            <v>6.1141801501102176E-2</v>
          </cell>
          <cell r="H651">
            <v>0.20478762224492786</v>
          </cell>
          <cell r="J651">
            <v>47443</v>
          </cell>
          <cell r="K651">
            <v>7.1322372070578219E-2</v>
          </cell>
          <cell r="L651">
            <v>46248</v>
          </cell>
          <cell r="M651">
            <v>6.7411897949277821E-2</v>
          </cell>
          <cell r="N651">
            <v>2.5838955198062674E-2</v>
          </cell>
          <cell r="Q651" t="str">
            <v xml:space="preserve"> プレオ</v>
          </cell>
          <cell r="R651">
            <v>8254</v>
          </cell>
          <cell r="S651">
            <v>7.6470533737272667E-2</v>
          </cell>
          <cell r="T651">
            <v>6851</v>
          </cell>
          <cell r="U651">
            <v>6.1141801501102176E-2</v>
          </cell>
          <cell r="V651">
            <v>0.20478762224492786</v>
          </cell>
          <cell r="X651">
            <v>47443</v>
          </cell>
          <cell r="Y651">
            <v>7.1322372070578219E-2</v>
          </cell>
          <cell r="Z651">
            <v>46248</v>
          </cell>
          <cell r="AA651">
            <v>6.7411897949277821E-2</v>
          </cell>
          <cell r="AB651">
            <v>2.5838955198062674E-2</v>
          </cell>
        </row>
        <row r="652">
          <cell r="C652" t="str">
            <v>Others</v>
          </cell>
          <cell r="D652">
            <v>53999</v>
          </cell>
          <cell r="E652">
            <v>6.8495951582563184E-4</v>
          </cell>
          <cell r="F652">
            <v>60060</v>
          </cell>
          <cell r="G652">
            <v>0</v>
          </cell>
          <cell r="H652">
            <v>-0.10091575091575089</v>
          </cell>
          <cell r="J652">
            <v>537</v>
          </cell>
          <cell r="K652">
            <v>4.1867949889443665E-4</v>
          </cell>
          <cell r="L652">
            <v>576369</v>
          </cell>
          <cell r="M652">
            <v>7.0212131499888071E-5</v>
          </cell>
          <cell r="N652">
            <v>-4.755633977538698E-2</v>
          </cell>
          <cell r="P652" t="str">
            <v xml:space="preserve"> サンバーディアスワゴン</v>
          </cell>
          <cell r="Q652" t="str">
            <v>その他</v>
          </cell>
          <cell r="R652">
            <v>67</v>
          </cell>
          <cell r="S652">
            <v>6.8495951582563184E-4</v>
          </cell>
          <cell r="T652">
            <v>0</v>
          </cell>
          <cell r="U652">
            <v>0</v>
          </cell>
          <cell r="V652" t="str">
            <v>NM</v>
          </cell>
          <cell r="X652">
            <v>537</v>
          </cell>
          <cell r="Y652">
            <v>4.1867949889443665E-4</v>
          </cell>
          <cell r="Z652">
            <v>85</v>
          </cell>
          <cell r="AA652">
            <v>7.0212131499888071E-5</v>
          </cell>
          <cell r="AB652">
            <v>5.3176470588235292</v>
          </cell>
        </row>
        <row r="653">
          <cell r="B653" t="str">
            <v>Mini Truck</v>
          </cell>
          <cell r="D653">
            <v>53999</v>
          </cell>
          <cell r="E653">
            <v>1</v>
          </cell>
          <cell r="F653">
            <v>60060</v>
          </cell>
          <cell r="G653">
            <v>1</v>
          </cell>
          <cell r="H653">
            <v>-0.10091575091575089</v>
          </cell>
          <cell r="J653">
            <v>549203</v>
          </cell>
          <cell r="K653">
            <v>1</v>
          </cell>
          <cell r="L653">
            <v>576369</v>
          </cell>
          <cell r="M653">
            <v>1</v>
          </cell>
          <cell r="N653">
            <v>-4.7132999866405068E-2</v>
          </cell>
          <cell r="P653" t="str">
            <v>軽トラック合計</v>
          </cell>
          <cell r="R653">
            <v>53999</v>
          </cell>
          <cell r="S653">
            <v>1</v>
          </cell>
          <cell r="T653">
            <v>60060</v>
          </cell>
          <cell r="U653">
            <v>1</v>
          </cell>
          <cell r="V653">
            <v>-0.10091575091575089</v>
          </cell>
          <cell r="X653">
            <v>549203</v>
          </cell>
          <cell r="Y653">
            <v>1</v>
          </cell>
          <cell r="Z653">
            <v>576369</v>
          </cell>
          <cell r="AA653">
            <v>1</v>
          </cell>
          <cell r="AB653">
            <v>-4.7132999866405068E-2</v>
          </cell>
        </row>
        <row r="654">
          <cell r="D654">
            <v>44121</v>
          </cell>
          <cell r="E654">
            <v>2.6524732019604029E-2</v>
          </cell>
          <cell r="F654">
            <v>48607</v>
          </cell>
          <cell r="G654">
            <v>2.678244727847141E-2</v>
          </cell>
          <cell r="H654">
            <v>-9.2291233772913372E-2</v>
          </cell>
          <cell r="J654">
            <v>593081</v>
          </cell>
          <cell r="K654">
            <v>2.4417047133830729E-2</v>
          </cell>
          <cell r="L654">
            <v>624976</v>
          </cell>
          <cell r="M654">
            <v>2.5843559735354956E-2</v>
          </cell>
          <cell r="N654">
            <v>-5.1033959704052667E-2</v>
          </cell>
        </row>
        <row r="655">
          <cell r="B655" t="str">
            <v>Mini Truck</v>
          </cell>
          <cell r="D655">
            <v>44121</v>
          </cell>
          <cell r="E655">
            <v>1</v>
          </cell>
          <cell r="F655">
            <v>48607</v>
          </cell>
          <cell r="G655">
            <v>1</v>
          </cell>
          <cell r="H655">
            <v>-9.2291233772913372E-2</v>
          </cell>
          <cell r="J655">
            <v>593325</v>
          </cell>
          <cell r="K655">
            <v>1</v>
          </cell>
          <cell r="L655">
            <v>624976</v>
          </cell>
          <cell r="M655">
            <v>1</v>
          </cell>
          <cell r="N655">
            <v>-5.0643544712116961E-2</v>
          </cell>
          <cell r="P655" t="str">
            <v>軽トラック合計</v>
          </cell>
          <cell r="Q655" t="str">
            <v>マツダ合計</v>
          </cell>
          <cell r="R655">
            <v>44121</v>
          </cell>
          <cell r="S655">
            <v>1</v>
          </cell>
          <cell r="T655">
            <v>48607</v>
          </cell>
          <cell r="U655">
            <v>1</v>
          </cell>
          <cell r="V655">
            <v>-9.2291233772913372E-2</v>
          </cell>
          <cell r="X655">
            <v>593325</v>
          </cell>
          <cell r="Y655">
            <v>1</v>
          </cell>
          <cell r="Z655">
            <v>624976</v>
          </cell>
          <cell r="AA655">
            <v>1</v>
          </cell>
          <cell r="AB655">
            <v>-5.0643544712116961E-2</v>
          </cell>
        </row>
        <row r="656">
          <cell r="B656" t="str">
            <v xml:space="preserve">   Suzuki Total</v>
          </cell>
          <cell r="C656" t="str">
            <v>Carol</v>
          </cell>
          <cell r="D656">
            <v>16233</v>
          </cell>
          <cell r="E656">
            <v>0.30061667808663123</v>
          </cell>
          <cell r="F656">
            <v>19619</v>
          </cell>
          <cell r="G656">
            <v>0.32665667665667664</v>
          </cell>
          <cell r="H656">
            <v>-0.17258779754319797</v>
          </cell>
          <cell r="J656">
            <v>167216</v>
          </cell>
          <cell r="K656">
            <v>0.30447029604718112</v>
          </cell>
          <cell r="L656">
            <v>177041</v>
          </cell>
          <cell r="M656">
            <v>0.30716606895929516</v>
          </cell>
          <cell r="N656">
            <v>-5.5495619658723072E-2</v>
          </cell>
          <cell r="P656" t="str">
            <v xml:space="preserve">   Suzuki Total</v>
          </cell>
          <cell r="Q656" t="str">
            <v xml:space="preserve"> キャロル</v>
          </cell>
          <cell r="R656">
            <v>656</v>
          </cell>
          <cell r="S656">
            <v>6.077619352029425E-3</v>
          </cell>
          <cell r="T656">
            <v>843</v>
          </cell>
          <cell r="U656">
            <v>7.5233598986175938E-3</v>
          </cell>
          <cell r="V656">
            <v>-0.22182680901542107</v>
          </cell>
          <cell r="X656">
            <v>167216</v>
          </cell>
          <cell r="Y656">
            <v>0.30447029604718112</v>
          </cell>
          <cell r="Z656">
            <v>177041</v>
          </cell>
          <cell r="AA656">
            <v>0.30716606895929516</v>
          </cell>
          <cell r="AB656">
            <v>-5.5495619658723072E-2</v>
          </cell>
        </row>
        <row r="657">
          <cell r="C657" t="str">
            <v>Carry/Every</v>
          </cell>
          <cell r="D657">
            <v>12887</v>
          </cell>
          <cell r="E657">
            <v>0.29208313501507216</v>
          </cell>
          <cell r="F657">
            <v>15143</v>
          </cell>
          <cell r="G657">
            <v>0.3115394901968852</v>
          </cell>
          <cell r="H657">
            <v>-0.14897972660635272</v>
          </cell>
          <cell r="J657">
            <v>180103</v>
          </cell>
          <cell r="K657">
            <v>0.30354864534614251</v>
          </cell>
          <cell r="L657">
            <v>197187</v>
          </cell>
          <cell r="M657">
            <v>0.3155113156345204</v>
          </cell>
          <cell r="N657">
            <v>-8.6638571508263706E-2</v>
          </cell>
          <cell r="Q657" t="str">
            <v xml:space="preserve"> キャリー/エブリー</v>
          </cell>
          <cell r="R657">
            <v>13328</v>
          </cell>
          <cell r="S657">
            <v>0.24681938554417673</v>
          </cell>
          <cell r="T657">
            <v>16015</v>
          </cell>
          <cell r="U657">
            <v>0.26665001665001664</v>
          </cell>
          <cell r="V657">
            <v>-0.16778020605682176</v>
          </cell>
          <cell r="X657">
            <v>123862</v>
          </cell>
          <cell r="Y657">
            <v>0.2255304504891634</v>
          </cell>
          <cell r="Z657">
            <v>133759</v>
          </cell>
          <cell r="AA657">
            <v>0.23207181510455976</v>
          </cell>
          <cell r="AB657">
            <v>-7.3991282829566574E-2</v>
          </cell>
        </row>
        <row r="658">
          <cell r="B658" t="str">
            <v xml:space="preserve">   Suzuki Total</v>
          </cell>
          <cell r="C658" t="str">
            <v>Alto (4)</v>
          </cell>
          <cell r="D658">
            <v>12887</v>
          </cell>
          <cell r="E658">
            <v>0.29208313501507221</v>
          </cell>
          <cell r="F658">
            <v>15143</v>
          </cell>
          <cell r="G658">
            <v>0.3115394901968852</v>
          </cell>
          <cell r="H658">
            <v>-0.14897972660635272</v>
          </cell>
          <cell r="J658">
            <v>180103</v>
          </cell>
          <cell r="K658">
            <v>0.30354864534614251</v>
          </cell>
          <cell r="L658">
            <v>192184</v>
          </cell>
          <cell r="M658">
            <v>0.30750620823839636</v>
          </cell>
          <cell r="N658">
            <v>-6.2861632602089657E-2</v>
          </cell>
          <cell r="P658" t="str">
            <v xml:space="preserve">   Suzuki Total</v>
          </cell>
          <cell r="Q658" t="str">
            <v xml:space="preserve"> アルト・バン</v>
          </cell>
          <cell r="R658">
            <v>2905</v>
          </cell>
          <cell r="S658">
            <v>5.3797292542454488E-2</v>
          </cell>
          <cell r="T658">
            <v>3604</v>
          </cell>
          <cell r="U658">
            <v>6.0006660006660009E-2</v>
          </cell>
          <cell r="V658">
            <v>-0.19395116537180912</v>
          </cell>
          <cell r="X658">
            <v>180103</v>
          </cell>
          <cell r="Y658">
            <v>0.30354864534614251</v>
          </cell>
          <cell r="Z658">
            <v>192184</v>
          </cell>
          <cell r="AA658">
            <v>0.30750620823839636</v>
          </cell>
          <cell r="AB658">
            <v>-6.2861632602089657E-2</v>
          </cell>
        </row>
        <row r="659">
          <cell r="C659" t="str">
            <v>Carry/Every</v>
          </cell>
          <cell r="D659">
            <v>9431</v>
          </cell>
          <cell r="E659">
            <v>0.21375308809863783</v>
          </cell>
          <cell r="F659">
            <v>11069</v>
          </cell>
          <cell r="G659">
            <v>0.22772440183512663</v>
          </cell>
          <cell r="H659">
            <v>-0.14798084741169026</v>
          </cell>
          <cell r="J659">
            <v>133293</v>
          </cell>
          <cell r="K659">
            <v>0.22465427885223108</v>
          </cell>
          <cell r="L659">
            <v>144828</v>
          </cell>
          <cell r="M659">
            <v>0.23173369857402523</v>
          </cell>
          <cell r="N659">
            <v>-7.9646201010854289E-2</v>
          </cell>
          <cell r="Q659" t="str">
            <v xml:space="preserve"> キャリー/エブリー</v>
          </cell>
          <cell r="R659">
            <v>9431</v>
          </cell>
          <cell r="S659">
            <v>0.21375308809863783</v>
          </cell>
          <cell r="T659">
            <v>11069</v>
          </cell>
          <cell r="U659">
            <v>0.22772440183512663</v>
          </cell>
          <cell r="V659">
            <v>-0.14798084741169026</v>
          </cell>
          <cell r="X659">
            <v>133293</v>
          </cell>
          <cell r="Y659">
            <v>0.22465427885223108</v>
          </cell>
          <cell r="Z659">
            <v>144828</v>
          </cell>
          <cell r="AA659">
            <v>0.23173369857402523</v>
          </cell>
          <cell r="AB659">
            <v>-7.9646201010854289E-2</v>
          </cell>
        </row>
        <row r="660">
          <cell r="C660" t="str">
            <v>Alto (4)</v>
          </cell>
          <cell r="D660">
            <v>3456</v>
          </cell>
          <cell r="E660">
            <v>7.8330046916434345E-2</v>
          </cell>
          <cell r="F660">
            <v>4074</v>
          </cell>
          <cell r="G660">
            <v>8.3815088361758591E-2</v>
          </cell>
          <cell r="H660">
            <v>-0.1516936671575847</v>
          </cell>
          <cell r="J660">
            <v>46810</v>
          </cell>
          <cell r="K660">
            <v>7.8894366493911433E-2</v>
          </cell>
          <cell r="L660">
            <v>52335</v>
          </cell>
          <cell r="M660">
            <v>8.3739215585878504E-2</v>
          </cell>
          <cell r="N660">
            <v>-0.10556988630935316</v>
          </cell>
          <cell r="Q660" t="str">
            <v xml:space="preserve"> アルト・バン</v>
          </cell>
          <cell r="R660">
            <v>3456</v>
          </cell>
          <cell r="S660">
            <v>7.8330046916434345E-2</v>
          </cell>
          <cell r="T660">
            <v>4074</v>
          </cell>
          <cell r="U660">
            <v>8.3815088361758591E-2</v>
          </cell>
          <cell r="V660">
            <v>-0.1516936671575847</v>
          </cell>
          <cell r="X660">
            <v>46810</v>
          </cell>
          <cell r="Y660">
            <v>7.8894366493911433E-2</v>
          </cell>
          <cell r="Z660">
            <v>52335</v>
          </cell>
          <cell r="AA660">
            <v>8.3739215585878504E-2</v>
          </cell>
          <cell r="AB660">
            <v>-0.10556988630935316</v>
          </cell>
        </row>
        <row r="661">
          <cell r="C661" t="str">
            <v>Jimny</v>
          </cell>
          <cell r="D661">
            <v>14229</v>
          </cell>
          <cell r="E661">
            <v>0.26248634233967294</v>
          </cell>
          <cell r="F661">
            <v>14380</v>
          </cell>
          <cell r="G661">
            <v>0.23942723942723942</v>
          </cell>
          <cell r="H661">
            <v>-1.0500695410292082E-2</v>
          </cell>
          <cell r="J661">
            <v>0</v>
          </cell>
          <cell r="K661">
            <v>0</v>
          </cell>
          <cell r="L661">
            <v>24</v>
          </cell>
          <cell r="M661">
            <v>3.8401474616625278E-5</v>
          </cell>
          <cell r="N661">
            <v>-1</v>
          </cell>
          <cell r="Q661" t="str">
            <v xml:space="preserve"> ジムニー・バン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 t="str">
            <v>NM</v>
          </cell>
          <cell r="X661">
            <v>0</v>
          </cell>
          <cell r="Y661">
            <v>0</v>
          </cell>
          <cell r="Z661">
            <v>24</v>
          </cell>
          <cell r="AA661">
            <v>3.8401474616625278E-5</v>
          </cell>
          <cell r="AB661">
            <v>-1</v>
          </cell>
        </row>
        <row r="662">
          <cell r="B662" t="str">
            <v xml:space="preserve">   Daihatsu Total</v>
          </cell>
          <cell r="D662">
            <v>14229</v>
          </cell>
          <cell r="E662">
            <v>0.26350487971999481</v>
          </cell>
          <cell r="F662">
            <v>14451</v>
          </cell>
          <cell r="G662">
            <v>0.2406093906093906</v>
          </cell>
          <cell r="H662">
            <v>-1.5362258667220297E-2</v>
          </cell>
          <cell r="J662">
            <v>141191</v>
          </cell>
          <cell r="K662">
            <v>0.25708344637593022</v>
          </cell>
          <cell r="L662">
            <v>160286</v>
          </cell>
          <cell r="M662">
            <v>0.27809615020932771</v>
          </cell>
          <cell r="N662">
            <v>-0.11913080368840701</v>
          </cell>
          <cell r="P662" t="str">
            <v xml:space="preserve">   Daihatsu Total</v>
          </cell>
          <cell r="Q662" t="str">
            <v>ダイハツ工業合計</v>
          </cell>
          <cell r="R662">
            <v>14229</v>
          </cell>
          <cell r="S662">
            <v>0.26350487971999481</v>
          </cell>
          <cell r="T662">
            <v>14451</v>
          </cell>
          <cell r="U662">
            <v>0.2406093906093906</v>
          </cell>
          <cell r="V662">
            <v>-1.5362258667220297E-2</v>
          </cell>
          <cell r="X662">
            <v>141191</v>
          </cell>
          <cell r="Y662">
            <v>0.25708344637593022</v>
          </cell>
          <cell r="Z662">
            <v>160286</v>
          </cell>
          <cell r="AA662">
            <v>0.27809615020932771</v>
          </cell>
          <cell r="AB662">
            <v>-0.11913080368840701</v>
          </cell>
        </row>
        <row r="663">
          <cell r="C663" t="str">
            <v>Mira (4)</v>
          </cell>
          <cell r="D663">
            <v>11366</v>
          </cell>
          <cell r="E663">
            <v>0.25686181183563384</v>
          </cell>
          <cell r="F663">
            <v>11188</v>
          </cell>
          <cell r="G663">
            <v>0.23017260888349411</v>
          </cell>
          <cell r="H663">
            <v>1.5909903468001474E-2</v>
          </cell>
          <cell r="J663">
            <v>152557</v>
          </cell>
          <cell r="K663">
            <v>0.25605528167530445</v>
          </cell>
          <cell r="L663">
            <v>175936</v>
          </cell>
          <cell r="M663">
            <v>0.28150840992294102</v>
          </cell>
          <cell r="N663">
            <v>-0.13288354856311391</v>
          </cell>
          <cell r="Q663" t="str">
            <v xml:space="preserve"> ミラ・バン</v>
          </cell>
          <cell r="R663">
            <v>2939</v>
          </cell>
          <cell r="S663">
            <v>5.4426933832108004E-2</v>
          </cell>
          <cell r="T663">
            <v>3219</v>
          </cell>
          <cell r="U663">
            <v>5.3596403596403594E-2</v>
          </cell>
          <cell r="V663">
            <v>-8.6983535259397282E-2</v>
          </cell>
          <cell r="X663">
            <v>34400</v>
          </cell>
          <cell r="Y663">
            <v>6.2636220122614036E-2</v>
          </cell>
          <cell r="Z663">
            <v>37637</v>
          </cell>
          <cell r="AA663">
            <v>6.5300180960461099E-2</v>
          </cell>
          <cell r="AB663">
            <v>-8.6005792172596074E-2</v>
          </cell>
        </row>
        <row r="664">
          <cell r="B664" t="str">
            <v xml:space="preserve">   Daihatsu Total</v>
          </cell>
          <cell r="C664" t="str">
            <v>Hijet</v>
          </cell>
          <cell r="D664">
            <v>11366</v>
          </cell>
          <cell r="E664">
            <v>0.25760975499195393</v>
          </cell>
          <cell r="F664">
            <v>11248</v>
          </cell>
          <cell r="G664">
            <v>0.23140699899191475</v>
          </cell>
          <cell r="H664">
            <v>1.049075391180665E-2</v>
          </cell>
          <cell r="J664">
            <v>152557</v>
          </cell>
          <cell r="K664">
            <v>0.25712215059200272</v>
          </cell>
          <cell r="L664">
            <v>171534</v>
          </cell>
          <cell r="M664">
            <v>0.27446493945367501</v>
          </cell>
          <cell r="N664">
            <v>-0.11063112852262524</v>
          </cell>
          <cell r="P664" t="str">
            <v xml:space="preserve">   Daihatsu Total</v>
          </cell>
          <cell r="Q664" t="str">
            <v xml:space="preserve"> ハイゼット</v>
          </cell>
          <cell r="R664">
            <v>11102</v>
          </cell>
          <cell r="S664">
            <v>0.20559639993333209</v>
          </cell>
          <cell r="T664">
            <v>10626</v>
          </cell>
          <cell r="U664">
            <v>0.17692307692307693</v>
          </cell>
          <cell r="V664">
            <v>4.4795783926218746E-2</v>
          </cell>
          <cell r="X664">
            <v>152557</v>
          </cell>
          <cell r="Y664">
            <v>0.25712215059200272</v>
          </cell>
          <cell r="Z664">
            <v>171534</v>
          </cell>
          <cell r="AA664">
            <v>0.27446493945367501</v>
          </cell>
          <cell r="AB664">
            <v>-0.11063112852262524</v>
          </cell>
        </row>
        <row r="665">
          <cell r="C665" t="str">
            <v>Mira (4)</v>
          </cell>
          <cell r="D665">
            <v>2489</v>
          </cell>
          <cell r="E665">
            <v>5.6413045941841752E-2</v>
          </cell>
          <cell r="F665">
            <v>3049</v>
          </cell>
          <cell r="G665">
            <v>6.272759067624005E-2</v>
          </cell>
          <cell r="H665">
            <v>-0.18366677599212855</v>
          </cell>
          <cell r="J665">
            <v>36868</v>
          </cell>
          <cell r="K665">
            <v>6.2137951375721569E-2</v>
          </cell>
          <cell r="L665">
            <v>40686</v>
          </cell>
          <cell r="M665">
            <v>6.5100099843833997E-2</v>
          </cell>
          <cell r="N665">
            <v>-9.3840633141621166E-2</v>
          </cell>
          <cell r="Q665" t="str">
            <v xml:space="preserve"> ミラ・バン</v>
          </cell>
          <cell r="R665">
            <v>2489</v>
          </cell>
          <cell r="S665">
            <v>5.6413045941841752E-2</v>
          </cell>
          <cell r="T665">
            <v>3049</v>
          </cell>
          <cell r="U665">
            <v>6.272759067624005E-2</v>
          </cell>
          <cell r="V665">
            <v>-0.18366677599212855</v>
          </cell>
          <cell r="X665">
            <v>36868</v>
          </cell>
          <cell r="Y665">
            <v>6.2137951375721569E-2</v>
          </cell>
          <cell r="Z665">
            <v>40686</v>
          </cell>
          <cell r="AA665">
            <v>6.5100099843833997E-2</v>
          </cell>
          <cell r="AB665">
            <v>-9.3840633141621166E-2</v>
          </cell>
        </row>
        <row r="666">
          <cell r="B666" t="str">
            <v>Mini Truck</v>
          </cell>
          <cell r="C666" t="str">
            <v>Hijet</v>
          </cell>
          <cell r="D666">
            <v>8844</v>
          </cell>
          <cell r="E666">
            <v>0.20044876589379207</v>
          </cell>
          <cell r="F666">
            <v>7790</v>
          </cell>
          <cell r="G666">
            <v>0.16026498240994094</v>
          </cell>
          <cell r="H666">
            <v>0.13530166880616168</v>
          </cell>
          <cell r="J666">
            <v>113020</v>
          </cell>
          <cell r="K666">
            <v>0.19048582143007625</v>
          </cell>
          <cell r="L666">
            <v>111698</v>
          </cell>
          <cell r="M666">
            <v>0.17872366298865877</v>
          </cell>
          <cell r="N666">
            <v>1.1835484968397036E-2</v>
          </cell>
          <cell r="P666" t="str">
            <v>軽トラック合計</v>
          </cell>
          <cell r="Q666" t="str">
            <v xml:space="preserve"> ハイゼット</v>
          </cell>
          <cell r="R666">
            <v>8844</v>
          </cell>
          <cell r="S666">
            <v>0.20044876589379207</v>
          </cell>
          <cell r="T666">
            <v>7790</v>
          </cell>
          <cell r="U666">
            <v>0.16026498240994094</v>
          </cell>
          <cell r="V666">
            <v>0.13530166880616168</v>
          </cell>
          <cell r="X666">
            <v>113020</v>
          </cell>
          <cell r="Y666">
            <v>0.19048582143007625</v>
          </cell>
          <cell r="Z666">
            <v>111698</v>
          </cell>
          <cell r="AA666">
            <v>0.17872366298865877</v>
          </cell>
          <cell r="AB666">
            <v>1.1835484968397036E-2</v>
          </cell>
        </row>
        <row r="667">
          <cell r="C667" t="str">
            <v>Liza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 t="str">
            <v>NM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 t="str">
            <v>NM</v>
          </cell>
          <cell r="Q667" t="str">
            <v xml:space="preserve"> リーザ・バン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 t="str">
            <v>NM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 t="str">
            <v>NM</v>
          </cell>
        </row>
        <row r="668">
          <cell r="C668" t="str">
            <v>Atrai</v>
          </cell>
          <cell r="D668">
            <v>0</v>
          </cell>
          <cell r="E668">
            <v>0</v>
          </cell>
          <cell r="F668">
            <v>349</v>
          </cell>
          <cell r="G668">
            <v>7.1800357973131439E-3</v>
          </cell>
          <cell r="H668">
            <v>-1</v>
          </cell>
          <cell r="J668">
            <v>2036</v>
          </cell>
          <cell r="K668">
            <v>3.4315088695065941E-3</v>
          </cell>
          <cell r="L668">
            <v>23552</v>
          </cell>
          <cell r="M668">
            <v>3.7684647090448276E-2</v>
          </cell>
          <cell r="N668">
            <v>-0.91355298913043481</v>
          </cell>
          <cell r="Q668" t="str">
            <v xml:space="preserve"> アトレー</v>
          </cell>
          <cell r="R668">
            <v>0</v>
          </cell>
          <cell r="S668">
            <v>0</v>
          </cell>
          <cell r="T668">
            <v>349</v>
          </cell>
          <cell r="U668">
            <v>7.1800357973131439E-3</v>
          </cell>
          <cell r="V668">
            <v>-1</v>
          </cell>
          <cell r="X668">
            <v>2036</v>
          </cell>
          <cell r="Y668">
            <v>3.4315088695065941E-3</v>
          </cell>
          <cell r="Z668">
            <v>23552</v>
          </cell>
          <cell r="AA668">
            <v>3.7684647090448276E-2</v>
          </cell>
          <cell r="AB668">
            <v>-0.91355298913043481</v>
          </cell>
        </row>
        <row r="669">
          <cell r="B669" t="str">
            <v xml:space="preserve">   Suzuki Total</v>
          </cell>
          <cell r="C669" t="str">
            <v>Midget II</v>
          </cell>
          <cell r="D669">
            <v>8614</v>
          </cell>
          <cell r="E669">
            <v>0.15952147261986332</v>
          </cell>
          <cell r="F669">
            <v>8975</v>
          </cell>
          <cell r="G669">
            <v>0.14943389943389945</v>
          </cell>
          <cell r="H669">
            <v>-4.0222841225626693E-2</v>
          </cell>
          <cell r="J669">
            <v>633</v>
          </cell>
          <cell r="K669">
            <v>1.0668689166982682E-3</v>
          </cell>
          <cell r="L669">
            <v>1166</v>
          </cell>
          <cell r="M669">
            <v>1.8656716417910447E-3</v>
          </cell>
          <cell r="N669">
            <v>-0.45711835334476847</v>
          </cell>
          <cell r="P669" t="str">
            <v xml:space="preserve">   Suzuki Total</v>
          </cell>
          <cell r="Q669" t="str">
            <v xml:space="preserve"> ミゼットII</v>
          </cell>
          <cell r="R669">
            <v>33</v>
          </cell>
          <cell r="S669">
            <v>7.4794315632011965E-4</v>
          </cell>
          <cell r="T669">
            <v>60</v>
          </cell>
          <cell r="U669">
            <v>1.2343901084205979E-3</v>
          </cell>
          <cell r="V669">
            <v>-0.44999999999999996</v>
          </cell>
          <cell r="X669">
            <v>633</v>
          </cell>
          <cell r="Y669">
            <v>1.0668689166982682E-3</v>
          </cell>
          <cell r="Z669">
            <v>1166</v>
          </cell>
          <cell r="AA669">
            <v>1.8656716417910447E-3</v>
          </cell>
          <cell r="AB669">
            <v>-0.45711835334476847</v>
          </cell>
        </row>
        <row r="670">
          <cell r="B670" t="str">
            <v xml:space="preserve">   Mitsubishi Total</v>
          </cell>
          <cell r="C670" t="str">
            <v>Carry/Every</v>
          </cell>
          <cell r="D670">
            <v>8614</v>
          </cell>
          <cell r="E670">
            <v>0.15952147261986332</v>
          </cell>
          <cell r="F670">
            <v>8975</v>
          </cell>
          <cell r="G670">
            <v>0.14943389943389943</v>
          </cell>
          <cell r="H670">
            <v>-4.0222841225626693E-2</v>
          </cell>
          <cell r="J670">
            <v>100164</v>
          </cell>
          <cell r="K670">
            <v>0.18238064977795096</v>
          </cell>
          <cell r="L670">
            <v>90280</v>
          </cell>
          <cell r="M670">
            <v>0.15663576632331025</v>
          </cell>
          <cell r="N670">
            <v>0.10948161276030133</v>
          </cell>
          <cell r="P670" t="str">
            <v xml:space="preserve">   Mitsubishi Total</v>
          </cell>
          <cell r="Q670" t="str">
            <v xml:space="preserve"> キャリー/エブリー</v>
          </cell>
          <cell r="R670">
            <v>13344</v>
          </cell>
          <cell r="S670">
            <v>0.24198462208037139</v>
          </cell>
          <cell r="T670">
            <v>12556</v>
          </cell>
          <cell r="U670">
            <v>0.22134470965694744</v>
          </cell>
          <cell r="V670">
            <v>6.2758840395030324E-2</v>
          </cell>
          <cell r="X670">
            <v>100164</v>
          </cell>
          <cell r="Y670">
            <v>0.18238064977795096</v>
          </cell>
          <cell r="Z670">
            <v>90280</v>
          </cell>
          <cell r="AA670">
            <v>0.15663576632331025</v>
          </cell>
          <cell r="AB670">
            <v>0.10948161276030133</v>
          </cell>
        </row>
        <row r="671">
          <cell r="C671" t="str">
            <v>M Toppo (4)</v>
          </cell>
          <cell r="D671" t="e">
            <v>#REF!</v>
          </cell>
          <cell r="E671">
            <v>0.18832302078375379</v>
          </cell>
          <cell r="F671">
            <v>8419</v>
          </cell>
          <cell r="G671">
            <v>0.17320550537988355</v>
          </cell>
          <cell r="H671" t="str">
            <v>NM</v>
          </cell>
          <cell r="J671">
            <v>108475</v>
          </cell>
          <cell r="K671">
            <v>0.1828256014831669</v>
          </cell>
          <cell r="L671">
            <v>101547</v>
          </cell>
          <cell r="M671">
            <v>0.16248143928726863</v>
          </cell>
          <cell r="N671">
            <v>6.8224565964528638E-2</v>
          </cell>
          <cell r="Q671" t="str">
            <v xml:space="preserve"> ミニカトッポバン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>NM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 t="str">
            <v>NM</v>
          </cell>
        </row>
        <row r="672">
          <cell r="B672" t="str">
            <v xml:space="preserve">   Mitsubishi Total</v>
          </cell>
          <cell r="C672" t="str">
            <v>Mini Cab</v>
          </cell>
          <cell r="D672">
            <v>8309</v>
          </cell>
          <cell r="E672">
            <v>0.18832302078375376</v>
          </cell>
          <cell r="F672">
            <v>8419</v>
          </cell>
          <cell r="G672">
            <v>0.17320550537988355</v>
          </cell>
          <cell r="H672">
            <v>-1.306568476066039E-2</v>
          </cell>
          <cell r="J672">
            <v>108475</v>
          </cell>
          <cell r="K672">
            <v>0.1828256014831669</v>
          </cell>
          <cell r="L672">
            <v>98699</v>
          </cell>
          <cell r="M672">
            <v>0.15792446429942911</v>
          </cell>
          <cell r="N672">
            <v>9.9048622579762657E-2</v>
          </cell>
          <cell r="P672" t="str">
            <v xml:space="preserve">   Mitsubishi Total</v>
          </cell>
          <cell r="Q672" t="str">
            <v xml:space="preserve"> ミニキャブ</v>
          </cell>
          <cell r="R672">
            <v>5103</v>
          </cell>
          <cell r="S672">
            <v>9.4501750032408002E-2</v>
          </cell>
          <cell r="T672">
            <v>5664</v>
          </cell>
          <cell r="U672">
            <v>9.4305694305694313E-2</v>
          </cell>
          <cell r="V672">
            <v>-9.9046610169491567E-2</v>
          </cell>
          <cell r="X672">
            <v>108475</v>
          </cell>
          <cell r="Y672">
            <v>0.1828256014831669</v>
          </cell>
          <cell r="Z672">
            <v>98699</v>
          </cell>
          <cell r="AA672">
            <v>0.15792446429942911</v>
          </cell>
          <cell r="AB672">
            <v>9.9048622579762657E-2</v>
          </cell>
        </row>
        <row r="673">
          <cell r="C673" t="str">
            <v>M Toppo (4)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 t="str">
            <v>NM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 t="str">
            <v>NM</v>
          </cell>
          <cell r="Q673" t="str">
            <v xml:space="preserve"> ミニカトッポバン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 t="str">
            <v>NM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 t="str">
            <v>NM</v>
          </cell>
        </row>
        <row r="674">
          <cell r="C674" t="str">
            <v>Mini Cab</v>
          </cell>
          <cell r="D674">
            <v>5335</v>
          </cell>
          <cell r="E674">
            <v>0.12091747693841935</v>
          </cell>
          <cell r="F674">
            <v>5011</v>
          </cell>
          <cell r="G674">
            <v>0.1030921472215936</v>
          </cell>
          <cell r="H674">
            <v>6.465775294352416E-2</v>
          </cell>
          <cell r="J674">
            <v>63866</v>
          </cell>
          <cell r="K674">
            <v>0.10764083765221422</v>
          </cell>
          <cell r="L674">
            <v>72794</v>
          </cell>
          <cell r="M674">
            <v>0.11647487263510919</v>
          </cell>
          <cell r="N674">
            <v>-0.12264747094540762</v>
          </cell>
          <cell r="Q674" t="str">
            <v xml:space="preserve"> ミニキャブ</v>
          </cell>
          <cell r="R674">
            <v>5335</v>
          </cell>
          <cell r="S674">
            <v>0.12091747693841935</v>
          </cell>
          <cell r="T674">
            <v>5011</v>
          </cell>
          <cell r="U674">
            <v>0.1030921472215936</v>
          </cell>
          <cell r="V674">
            <v>6.465775294352416E-2</v>
          </cell>
          <cell r="X674">
            <v>63866</v>
          </cell>
          <cell r="Y674">
            <v>0.10764083765221422</v>
          </cell>
          <cell r="Z674">
            <v>72794</v>
          </cell>
          <cell r="AA674">
            <v>0.11647487263510919</v>
          </cell>
          <cell r="AB674">
            <v>-0.12264747094540762</v>
          </cell>
        </row>
        <row r="675">
          <cell r="B675" t="str">
            <v xml:space="preserve">   Daihatsu Total</v>
          </cell>
          <cell r="C675" t="str">
            <v>Minica Van (4)</v>
          </cell>
          <cell r="D675">
            <v>6708</v>
          </cell>
          <cell r="E675">
            <v>0.12422452267634586</v>
          </cell>
          <cell r="F675">
            <v>8594</v>
          </cell>
          <cell r="G675">
            <v>0.1430902430902431</v>
          </cell>
          <cell r="H675">
            <v>-0.21945543402373746</v>
          </cell>
          <cell r="J675">
            <v>44609</v>
          </cell>
          <cell r="K675">
            <v>7.5184763830952683E-2</v>
          </cell>
          <cell r="L675">
            <v>28753</v>
          </cell>
          <cell r="M675">
            <v>4.6006566652159443E-2</v>
          </cell>
          <cell r="N675">
            <v>0.5514555002956214</v>
          </cell>
          <cell r="P675" t="str">
            <v xml:space="preserve">   Daihatsu Total</v>
          </cell>
          <cell r="Q675" t="str">
            <v xml:space="preserve"> ミニカバン</v>
          </cell>
          <cell r="R675">
            <v>2974</v>
          </cell>
          <cell r="S675">
            <v>6.7405543845334426E-2</v>
          </cell>
          <cell r="T675">
            <v>3408</v>
          </cell>
          <cell r="U675">
            <v>7.0113358158289965E-2</v>
          </cell>
          <cell r="V675">
            <v>-0.12734741784037562</v>
          </cell>
          <cell r="X675">
            <v>44609</v>
          </cell>
          <cell r="Y675">
            <v>7.5184763830952683E-2</v>
          </cell>
          <cell r="Z675">
            <v>28753</v>
          </cell>
          <cell r="AA675">
            <v>4.6006566652159443E-2</v>
          </cell>
          <cell r="AB675">
            <v>0.5514555002956214</v>
          </cell>
        </row>
        <row r="676">
          <cell r="B676" t="str">
            <v xml:space="preserve">   Honda Total</v>
          </cell>
          <cell r="C676" t="str">
            <v>Toppo BJ</v>
          </cell>
          <cell r="D676" t="e">
            <v>#REF!</v>
          </cell>
          <cell r="E676" t="e">
            <v>#REF!</v>
          </cell>
          <cell r="F676" t="e">
            <v>#REF!</v>
          </cell>
          <cell r="G676" t="e">
            <v>#REF!</v>
          </cell>
          <cell r="H676" t="str">
            <v>NM</v>
          </cell>
          <cell r="J676" t="e">
            <v>#REF!</v>
          </cell>
          <cell r="K676" t="e">
            <v>#REF!</v>
          </cell>
          <cell r="L676" t="e">
            <v>#REF!</v>
          </cell>
          <cell r="M676" t="e">
            <v>#REF!</v>
          </cell>
          <cell r="N676" t="str">
            <v>NM</v>
          </cell>
          <cell r="P676" t="str">
            <v xml:space="preserve">   Honda Total</v>
          </cell>
          <cell r="Q676" t="str">
            <v xml:space="preserve"> トッポ BJ</v>
          </cell>
          <cell r="R676" t="e">
            <v>#REF!</v>
          </cell>
          <cell r="S676" t="e">
            <v>#REF!</v>
          </cell>
          <cell r="T676" t="e">
            <v>#REF!</v>
          </cell>
          <cell r="U676" t="e">
            <v>#REF!</v>
          </cell>
          <cell r="V676" t="str">
            <v>NM</v>
          </cell>
          <cell r="X676" t="e">
            <v>#REF!</v>
          </cell>
          <cell r="Y676" t="e">
            <v>#REF!</v>
          </cell>
          <cell r="Z676" t="e">
            <v>#REF!</v>
          </cell>
          <cell r="AA676" t="e">
            <v>#REF!</v>
          </cell>
          <cell r="AB676" t="str">
            <v>NM</v>
          </cell>
        </row>
        <row r="677">
          <cell r="C677" t="str">
            <v>Acty</v>
          </cell>
          <cell r="D677">
            <v>6708</v>
          </cell>
          <cell r="E677">
            <v>0.12422452267634586</v>
          </cell>
          <cell r="F677">
            <v>8594</v>
          </cell>
          <cell r="G677">
            <v>0.1430902430902431</v>
          </cell>
          <cell r="H677">
            <v>-0.21945543402373746</v>
          </cell>
          <cell r="J677">
            <v>53846</v>
          </cell>
          <cell r="K677">
            <v>9.8043892695414997E-2</v>
          </cell>
          <cell r="L677">
            <v>62581</v>
          </cell>
          <cell r="M677">
            <v>0.10857801165572749</v>
          </cell>
          <cell r="N677">
            <v>-0.13957910547929886</v>
          </cell>
          <cell r="Q677" t="str">
            <v xml:space="preserve"> アクティ</v>
          </cell>
          <cell r="R677">
            <v>6708</v>
          </cell>
          <cell r="S677">
            <v>0.12422452267634586</v>
          </cell>
          <cell r="T677">
            <v>8594</v>
          </cell>
          <cell r="U677">
            <v>0.1430902430902431</v>
          </cell>
          <cell r="V677">
            <v>-0.21945543402373746</v>
          </cell>
          <cell r="X677">
            <v>53846</v>
          </cell>
          <cell r="Y677">
            <v>9.8043892695414997E-2</v>
          </cell>
          <cell r="Z677">
            <v>62581</v>
          </cell>
          <cell r="AA677">
            <v>0.10857801165572749</v>
          </cell>
          <cell r="AB677">
            <v>-0.13957910547929886</v>
          </cell>
        </row>
        <row r="678">
          <cell r="C678" t="str">
            <v>Life Van (4)</v>
          </cell>
          <cell r="D678">
            <v>3686</v>
          </cell>
          <cell r="E678">
            <v>8.3542984066544271E-2</v>
          </cell>
          <cell r="F678">
            <v>6870</v>
          </cell>
          <cell r="G678">
            <v>0.14133766741415846</v>
          </cell>
          <cell r="H678">
            <v>-0.46346433770014561</v>
          </cell>
          <cell r="J678">
            <v>57532</v>
          </cell>
          <cell r="K678">
            <v>9.6965406817511479E-2</v>
          </cell>
          <cell r="L678">
            <v>69492</v>
          </cell>
          <cell r="M678">
            <v>0.11119146975243849</v>
          </cell>
          <cell r="N678">
            <v>-0.17210614171415417</v>
          </cell>
          <cell r="Q678" t="str">
            <v xml:space="preserve"> Todayバン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>NM</v>
          </cell>
          <cell r="X678">
            <v>0</v>
          </cell>
          <cell r="Y678">
            <v>0</v>
          </cell>
          <cell r="Z678">
            <v>41</v>
          </cell>
          <cell r="AA678">
            <v>7.1134984705978284E-5</v>
          </cell>
          <cell r="AB678">
            <v>-1</v>
          </cell>
        </row>
        <row r="679">
          <cell r="B679" t="str">
            <v xml:space="preserve">   Honda Total</v>
          </cell>
          <cell r="C679" t="str">
            <v>Atrai</v>
          </cell>
          <cell r="D679">
            <v>3686</v>
          </cell>
          <cell r="E679">
            <v>8.3542984066544271E-2</v>
          </cell>
          <cell r="F679">
            <v>6870</v>
          </cell>
          <cell r="G679">
            <v>0.14133766741415846</v>
          </cell>
          <cell r="H679">
            <v>-0.46346433770014561</v>
          </cell>
          <cell r="J679">
            <v>57532</v>
          </cell>
          <cell r="K679">
            <v>9.6965406817511479E-2</v>
          </cell>
          <cell r="L679">
            <v>67498</v>
          </cell>
          <cell r="M679">
            <v>0.10800094723637388</v>
          </cell>
          <cell r="N679">
            <v>-0.14764881922427331</v>
          </cell>
          <cell r="P679" t="str">
            <v xml:space="preserve">   Honda Total</v>
          </cell>
          <cell r="Q679" t="str">
            <v>本田技研合計</v>
          </cell>
          <cell r="R679">
            <v>3686</v>
          </cell>
          <cell r="S679">
            <v>8.3542984066544271E-2</v>
          </cell>
          <cell r="T679">
            <v>6870</v>
          </cell>
          <cell r="U679">
            <v>0.14133766741415846</v>
          </cell>
          <cell r="V679">
            <v>-0.46346433770014561</v>
          </cell>
          <cell r="X679">
            <v>57532</v>
          </cell>
          <cell r="Y679">
            <v>9.6965406817511479E-2</v>
          </cell>
          <cell r="Z679">
            <v>67498</v>
          </cell>
          <cell r="AA679">
            <v>0.10800094723637388</v>
          </cell>
          <cell r="AB679">
            <v>-0.14764881922427331</v>
          </cell>
        </row>
        <row r="680">
          <cell r="C680" t="str">
            <v>Acty</v>
          </cell>
          <cell r="D680">
            <v>7352</v>
          </cell>
          <cell r="E680">
            <v>0.13615066945684179</v>
          </cell>
          <cell r="F680">
            <v>7753</v>
          </cell>
          <cell r="G680">
            <v>0.12908757908757909</v>
          </cell>
          <cell r="H680">
            <v>-5.1721914097768606E-2</v>
          </cell>
          <cell r="J680">
            <v>57532</v>
          </cell>
          <cell r="K680">
            <v>9.6965406817511479E-2</v>
          </cell>
          <cell r="L680">
            <v>69451</v>
          </cell>
          <cell r="M680">
            <v>0.11112586723330176</v>
          </cell>
          <cell r="N680">
            <v>-0.17161739931750442</v>
          </cell>
          <cell r="Q680" t="str">
            <v xml:space="preserve"> アクティ</v>
          </cell>
          <cell r="R680">
            <v>3686</v>
          </cell>
          <cell r="S680">
            <v>8.3542984066544271E-2</v>
          </cell>
          <cell r="T680">
            <v>6870</v>
          </cell>
          <cell r="U680">
            <v>0.14133766741415846</v>
          </cell>
          <cell r="V680">
            <v>-0.46346433770014561</v>
          </cell>
          <cell r="X680">
            <v>57532</v>
          </cell>
          <cell r="Y680">
            <v>9.6965406817511479E-2</v>
          </cell>
          <cell r="Z680">
            <v>69451</v>
          </cell>
          <cell r="AA680">
            <v>0.11112586723330176</v>
          </cell>
          <cell r="AB680">
            <v>-0.17161739931750442</v>
          </cell>
        </row>
        <row r="681">
          <cell r="B681" t="str">
            <v xml:space="preserve">   Fuji Heavy Total</v>
          </cell>
          <cell r="C681" t="str">
            <v>Life Van (4)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 t="str">
            <v>NM</v>
          </cell>
          <cell r="J681">
            <v>0</v>
          </cell>
          <cell r="K681">
            <v>0</v>
          </cell>
          <cell r="L681">
            <v>41</v>
          </cell>
          <cell r="M681">
            <v>6.5602519136734848E-5</v>
          </cell>
          <cell r="N681">
            <v>-1</v>
          </cell>
          <cell r="P681" t="str">
            <v xml:space="preserve">   Fuji Heavy Total</v>
          </cell>
          <cell r="Q681" t="str">
            <v xml:space="preserve"> Todayバン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>NM</v>
          </cell>
          <cell r="X681">
            <v>0</v>
          </cell>
          <cell r="Y681">
            <v>0</v>
          </cell>
          <cell r="Z681">
            <v>41</v>
          </cell>
          <cell r="AA681">
            <v>6.5602519136734848E-5</v>
          </cell>
          <cell r="AB681">
            <v>-1</v>
          </cell>
        </row>
        <row r="682">
          <cell r="C682" t="str">
            <v>Sambar</v>
          </cell>
          <cell r="D682">
            <v>8380</v>
          </cell>
          <cell r="E682">
            <v>0.1483388945306833</v>
          </cell>
          <cell r="F682">
            <v>9835</v>
          </cell>
          <cell r="G682">
            <v>0.17337728731093327</v>
          </cell>
          <cell r="H682">
            <v>-0.14794102694458566</v>
          </cell>
          <cell r="J682">
            <v>62563</v>
          </cell>
          <cell r="K682">
            <v>0.11391598370729948</v>
          </cell>
          <cell r="L682">
            <v>64288</v>
          </cell>
          <cell r="M682">
            <v>0.11153965601897396</v>
          </cell>
          <cell r="N682">
            <v>-2.6832379293180719E-2</v>
          </cell>
          <cell r="Q682" t="str">
            <v xml:space="preserve"> サンバー</v>
          </cell>
          <cell r="R682">
            <v>6580</v>
          </cell>
          <cell r="S682">
            <v>0.12185410840941499</v>
          </cell>
          <cell r="T682">
            <v>6704</v>
          </cell>
          <cell r="U682">
            <v>0.11162171162171163</v>
          </cell>
          <cell r="V682">
            <v>-1.8496420047732665E-2</v>
          </cell>
          <cell r="X682">
            <v>62563</v>
          </cell>
          <cell r="Y682">
            <v>0.11391598370729948</v>
          </cell>
          <cell r="Z682">
            <v>64288</v>
          </cell>
          <cell r="AA682">
            <v>0.11153965601897396</v>
          </cell>
          <cell r="AB682">
            <v>-2.6832379293180719E-2</v>
          </cell>
        </row>
        <row r="683">
          <cell r="B683" t="str">
            <v xml:space="preserve">   Mitsubishi Total</v>
          </cell>
          <cell r="C683" t="str">
            <v>Pleo (4)</v>
          </cell>
          <cell r="D683">
            <v>7093</v>
          </cell>
          <cell r="E683">
            <v>0.16076244872056389</v>
          </cell>
          <cell r="F683">
            <v>6289</v>
          </cell>
          <cell r="G683">
            <v>0.12938465653095232</v>
          </cell>
          <cell r="H683">
            <v>0.12784226427094936</v>
          </cell>
          <cell r="J683">
            <v>79190</v>
          </cell>
          <cell r="K683">
            <v>0.13346816668773437</v>
          </cell>
          <cell r="L683">
            <v>81692</v>
          </cell>
          <cell r="M683">
            <v>0.130712219349223</v>
          </cell>
          <cell r="N683">
            <v>-3.0627234000881409E-2</v>
          </cell>
          <cell r="P683" t="str">
            <v xml:space="preserve">   Mitsubishi Total</v>
          </cell>
          <cell r="Q683" t="str">
            <v xml:space="preserve"> プレオバン</v>
          </cell>
          <cell r="R683">
            <v>772</v>
          </cell>
          <cell r="S683">
            <v>1.4296561047426805E-2</v>
          </cell>
          <cell r="T683">
            <v>1048</v>
          </cell>
          <cell r="U683">
            <v>1.7449217449217451E-2</v>
          </cell>
          <cell r="V683">
            <v>-0.26335877862595425</v>
          </cell>
          <cell r="X683">
            <v>9535</v>
          </cell>
          <cell r="Y683">
            <v>1.736152206014898E-2</v>
          </cell>
          <cell r="Z683">
            <v>10928</v>
          </cell>
          <cell r="AA683">
            <v>1.8960075923583678E-2</v>
          </cell>
          <cell r="AB683">
            <v>-0.12747071742313321</v>
          </cell>
        </row>
        <row r="684">
          <cell r="B684" t="str">
            <v xml:space="preserve">   Fuji Heavy Total</v>
          </cell>
          <cell r="C684" t="str">
            <v>Rex Combo</v>
          </cell>
          <cell r="D684">
            <v>7093</v>
          </cell>
          <cell r="E684">
            <v>0.16076244872056392</v>
          </cell>
          <cell r="F684">
            <v>6289</v>
          </cell>
          <cell r="G684">
            <v>0.12938465653095232</v>
          </cell>
          <cell r="H684">
            <v>0.12784226427094936</v>
          </cell>
          <cell r="J684">
            <v>79190</v>
          </cell>
          <cell r="K684">
            <v>0.13346816668773437</v>
          </cell>
          <cell r="L684">
            <v>79972</v>
          </cell>
          <cell r="M684">
            <v>0.12796011366836488</v>
          </cell>
          <cell r="N684">
            <v>-9.7784224478567605E-3</v>
          </cell>
          <cell r="P684" t="str">
            <v xml:space="preserve">   Fuji Heavy Total</v>
          </cell>
          <cell r="Q684" t="str">
            <v xml:space="preserve"> レックス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>NM</v>
          </cell>
          <cell r="X684">
            <v>79190</v>
          </cell>
          <cell r="Y684">
            <v>0.13346816668773437</v>
          </cell>
          <cell r="Z684">
            <v>79972</v>
          </cell>
          <cell r="AA684">
            <v>0.12796011366836488</v>
          </cell>
          <cell r="AB684">
            <v>-9.7784224478567605E-3</v>
          </cell>
        </row>
        <row r="685">
          <cell r="C685" t="str">
            <v>Sambar</v>
          </cell>
          <cell r="D685">
            <v>6260</v>
          </cell>
          <cell r="E685">
            <v>0.1418825502595136</v>
          </cell>
          <cell r="F685">
            <v>5215</v>
          </cell>
          <cell r="G685">
            <v>0.10728907359022363</v>
          </cell>
          <cell r="H685">
            <v>0.20038350910834124</v>
          </cell>
          <cell r="J685">
            <v>68822</v>
          </cell>
          <cell r="K685">
            <v>0.11599376395735896</v>
          </cell>
          <cell r="L685">
            <v>69503</v>
          </cell>
          <cell r="M685">
            <v>0.11120907042830444</v>
          </cell>
          <cell r="N685">
            <v>-9.7981382098614178E-3</v>
          </cell>
          <cell r="Q685" t="str">
            <v xml:space="preserve"> サンバー</v>
          </cell>
          <cell r="R685">
            <v>6260</v>
          </cell>
          <cell r="S685">
            <v>0.1418825502595136</v>
          </cell>
          <cell r="T685">
            <v>5215</v>
          </cell>
          <cell r="U685">
            <v>0.10728907359022363</v>
          </cell>
          <cell r="V685">
            <v>0.20038350910834124</v>
          </cell>
          <cell r="X685">
            <v>68822</v>
          </cell>
          <cell r="Y685">
            <v>0.11599376395735896</v>
          </cell>
          <cell r="Z685">
            <v>69503</v>
          </cell>
          <cell r="AA685">
            <v>0.11120907042830444</v>
          </cell>
          <cell r="AB685">
            <v>-9.7981382098614178E-3</v>
          </cell>
        </row>
        <row r="686">
          <cell r="C686" t="str">
            <v>Pleo (4)</v>
          </cell>
          <cell r="D686">
            <v>833</v>
          </cell>
          <cell r="E686">
            <v>1.8879898461050294E-2</v>
          </cell>
          <cell r="F686">
            <v>1074</v>
          </cell>
          <cell r="G686">
            <v>2.2095582940728702E-2</v>
          </cell>
          <cell r="H686">
            <v>-0.22439478584729977</v>
          </cell>
          <cell r="J686">
            <v>10368</v>
          </cell>
          <cell r="K686">
            <v>1.7474402730375427E-2</v>
          </cell>
          <cell r="L686">
            <v>12002</v>
          </cell>
          <cell r="M686">
            <v>1.9203937431197356E-2</v>
          </cell>
          <cell r="N686">
            <v>-0.1361439760039993</v>
          </cell>
          <cell r="Q686" t="str">
            <v xml:space="preserve"> プレオバン</v>
          </cell>
          <cell r="R686">
            <v>833</v>
          </cell>
          <cell r="S686">
            <v>1.8879898461050294E-2</v>
          </cell>
          <cell r="T686">
            <v>1074</v>
          </cell>
          <cell r="U686">
            <v>2.2095582940728702E-2</v>
          </cell>
          <cell r="V686">
            <v>-0.22439478584729977</v>
          </cell>
          <cell r="X686">
            <v>10368</v>
          </cell>
          <cell r="Y686">
            <v>1.7474402730375427E-2</v>
          </cell>
          <cell r="Z686">
            <v>12002</v>
          </cell>
          <cell r="AA686">
            <v>1.9203937431197356E-2</v>
          </cell>
          <cell r="AB686">
            <v>-0.1361439760039993</v>
          </cell>
        </row>
        <row r="687">
          <cell r="C687" t="str">
            <v>Rex Combo</v>
          </cell>
          <cell r="D687">
            <v>691</v>
          </cell>
          <cell r="E687">
            <v>1.2796533269134614E-2</v>
          </cell>
          <cell r="F687">
            <v>668</v>
          </cell>
          <cell r="G687">
            <v>1.1122211122211123E-2</v>
          </cell>
          <cell r="H687">
            <v>3.4431137724550975E-2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 t="str">
            <v>NM</v>
          </cell>
          <cell r="Q687" t="str">
            <v xml:space="preserve"> レックス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 t="str">
            <v>NM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 t="str">
            <v>NM</v>
          </cell>
        </row>
        <row r="688">
          <cell r="B688" t="str">
            <v xml:space="preserve">   Mazda Total</v>
          </cell>
          <cell r="C688" t="str">
            <v>Vivio (4)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 t="str">
            <v>NM</v>
          </cell>
          <cell r="J688">
            <v>0</v>
          </cell>
          <cell r="K688">
            <v>0</v>
          </cell>
          <cell r="L688">
            <v>187</v>
          </cell>
          <cell r="M688">
            <v>2.9921148972120528E-4</v>
          </cell>
          <cell r="N688">
            <v>-1</v>
          </cell>
          <cell r="P688" t="str">
            <v xml:space="preserve">   Mazda Total</v>
          </cell>
          <cell r="Q688" t="str">
            <v xml:space="preserve"> ビビオバン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 t="str">
            <v>NM</v>
          </cell>
          <cell r="X688">
            <v>0</v>
          </cell>
          <cell r="Y688">
            <v>0</v>
          </cell>
          <cell r="Z688">
            <v>187</v>
          </cell>
          <cell r="AA688">
            <v>2.9921148972120528E-4</v>
          </cell>
          <cell r="AB688">
            <v>-1</v>
          </cell>
        </row>
        <row r="689">
          <cell r="C689" t="str">
            <v>Scrum</v>
          </cell>
          <cell r="D689">
            <v>5967</v>
          </cell>
          <cell r="E689">
            <v>0.10820760191498621</v>
          </cell>
          <cell r="F689">
            <v>6952</v>
          </cell>
          <cell r="G689">
            <v>0.12255403166096675</v>
          </cell>
          <cell r="H689">
            <v>-0.14168584579976984</v>
          </cell>
          <cell r="J689">
            <v>8202</v>
          </cell>
          <cell r="K689">
            <v>1.4934368530397686E-2</v>
          </cell>
          <cell r="L689">
            <v>9835</v>
          </cell>
          <cell r="M689">
            <v>1.7063721331299915E-2</v>
          </cell>
          <cell r="N689">
            <v>-0.16603965429588208</v>
          </cell>
          <cell r="Q689" t="str">
            <v xml:space="preserve"> スクラム</v>
          </cell>
          <cell r="R689">
            <v>691</v>
          </cell>
          <cell r="S689">
            <v>1.2796533269134614E-2</v>
          </cell>
          <cell r="T689">
            <v>668</v>
          </cell>
          <cell r="U689">
            <v>1.1122211122211123E-2</v>
          </cell>
          <cell r="V689">
            <v>3.4431137724550975E-2</v>
          </cell>
          <cell r="X689">
            <v>8202</v>
          </cell>
          <cell r="Y689">
            <v>1.4934368530397686E-2</v>
          </cell>
          <cell r="Z689">
            <v>9835</v>
          </cell>
          <cell r="AA689">
            <v>1.7063721331299915E-2</v>
          </cell>
          <cell r="AB689">
            <v>-0.16603965429588208</v>
          </cell>
        </row>
        <row r="690">
          <cell r="B690" t="str">
            <v xml:space="preserve">   Honda Total</v>
          </cell>
          <cell r="D690">
            <v>569</v>
          </cell>
          <cell r="E690">
            <v>1.2896353210489335E-2</v>
          </cell>
          <cell r="F690">
            <v>638</v>
          </cell>
          <cell r="G690">
            <v>1.312568148620569E-2</v>
          </cell>
          <cell r="H690">
            <v>-0.10815047021943569</v>
          </cell>
          <cell r="J690">
            <v>8771</v>
          </cell>
          <cell r="K690">
            <v>1.4782791893144567E-2</v>
          </cell>
          <cell r="L690">
            <v>10473</v>
          </cell>
          <cell r="M690">
            <v>1.6757443485829856E-2</v>
          </cell>
          <cell r="N690">
            <v>-0.16251312899837678</v>
          </cell>
          <cell r="P690" t="str">
            <v xml:space="preserve">   Honda Total</v>
          </cell>
          <cell r="Q690" t="str">
            <v>本田技研合計</v>
          </cell>
          <cell r="R690">
            <v>5967</v>
          </cell>
          <cell r="S690">
            <v>0.10820760191498621</v>
          </cell>
          <cell r="T690">
            <v>6952</v>
          </cell>
          <cell r="U690">
            <v>0.12255403166096675</v>
          </cell>
          <cell r="V690">
            <v>-0.14168584579976984</v>
          </cell>
          <cell r="X690">
            <v>30432</v>
          </cell>
          <cell r="Y690">
            <v>0.10028405907901587</v>
          </cell>
          <cell r="Z690">
            <v>29238</v>
          </cell>
          <cell r="AA690">
            <v>9.4054899134983161E-2</v>
          </cell>
          <cell r="AB690">
            <v>4.0837266570900921E-2</v>
          </cell>
        </row>
        <row r="691">
          <cell r="B691" t="str">
            <v xml:space="preserve">   Mazda Total</v>
          </cell>
          <cell r="C691" t="str">
            <v>Others</v>
          </cell>
          <cell r="D691">
            <v>569</v>
          </cell>
          <cell r="E691">
            <v>1.2896353210489335E-2</v>
          </cell>
          <cell r="F691">
            <v>638</v>
          </cell>
          <cell r="G691">
            <v>1.312568148620569E-2</v>
          </cell>
          <cell r="H691">
            <v>-0.10815047021943569</v>
          </cell>
          <cell r="J691">
            <v>8771</v>
          </cell>
          <cell r="K691">
            <v>1.4782791893144567E-2</v>
          </cell>
          <cell r="L691">
            <v>10196</v>
          </cell>
          <cell r="M691">
            <v>1.6314226466296305E-2</v>
          </cell>
          <cell r="N691">
            <v>-0.13976069046684969</v>
          </cell>
          <cell r="P691" t="str">
            <v xml:space="preserve">   Mazda Total</v>
          </cell>
          <cell r="Q691" t="str">
            <v>その他</v>
          </cell>
          <cell r="R691">
            <v>172</v>
          </cell>
          <cell r="S691">
            <v>3.1852441711883554E-3</v>
          </cell>
          <cell r="T691">
            <v>0</v>
          </cell>
          <cell r="U691">
            <v>0</v>
          </cell>
          <cell r="V691" t="str">
            <v>NM</v>
          </cell>
          <cell r="X691">
            <v>8771</v>
          </cell>
          <cell r="Y691">
            <v>1.4782791893144567E-2</v>
          </cell>
          <cell r="Z691">
            <v>10196</v>
          </cell>
          <cell r="AA691">
            <v>1.6314226466296305E-2</v>
          </cell>
          <cell r="AB691">
            <v>-0.13976069046684969</v>
          </cell>
        </row>
        <row r="692">
          <cell r="C692" t="str">
            <v>Scrum</v>
          </cell>
          <cell r="D692">
            <v>569</v>
          </cell>
          <cell r="E692">
            <v>1.2896353210489335E-2</v>
          </cell>
          <cell r="F692">
            <v>638</v>
          </cell>
          <cell r="G692">
            <v>1.312568148620569E-2</v>
          </cell>
          <cell r="H692">
            <v>-0.10815047021943569</v>
          </cell>
          <cell r="J692">
            <v>8771</v>
          </cell>
          <cell r="K692">
            <v>1.4782791893144567E-2</v>
          </cell>
          <cell r="L692">
            <v>10473</v>
          </cell>
          <cell r="M692">
            <v>1.6757443485829856E-2</v>
          </cell>
          <cell r="N692">
            <v>-0.16251312899837678</v>
          </cell>
          <cell r="Q692" t="str">
            <v xml:space="preserve"> スクラム</v>
          </cell>
          <cell r="R692">
            <v>569</v>
          </cell>
          <cell r="S692">
            <v>1.2896353210489335E-2</v>
          </cell>
          <cell r="T692">
            <v>638</v>
          </cell>
          <cell r="U692">
            <v>1.312568148620569E-2</v>
          </cell>
          <cell r="V692">
            <v>-0.10815047021943569</v>
          </cell>
          <cell r="X692">
            <v>8771</v>
          </cell>
          <cell r="Y692">
            <v>1.4782791893144567E-2</v>
          </cell>
          <cell r="Z692">
            <v>10473</v>
          </cell>
          <cell r="AA692">
            <v>1.6757443485829856E-2</v>
          </cell>
          <cell r="AB692">
            <v>-0.16251312899837678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Q Charts"/>
      <sheetName val="Sales and EPS Charts"/>
      <sheetName val="LT Goals"/>
      <sheetName val="Segments"/>
      <sheetName val="Old New Segs"/>
      <sheetName val="Model Book"/>
      <sheetName val="Model Changes"/>
      <sheetName val="Sequentials"/>
      <sheetName val="Inventory"/>
      <sheetName val="Geo -Segment Charts"/>
      <sheetName val="Y Charts"/>
      <sheetName val="Employees"/>
      <sheetName val="Debt"/>
      <sheetName val="LT obj"/>
      <sheetName val="CEMVAL"/>
      <sheetName val="global tech template"/>
      <sheetName val="Off BS"/>
      <sheetName val="data sheet"/>
      <sheetName val="Chart1"/>
      <sheetName val="stock buyback"/>
      <sheetName val="Margin breakdown"/>
      <sheetName val="dataCentral - FLEX.US"/>
      <sheetName val="Product Chart"/>
      <sheetName val="dataciti - FLEX.US"/>
      <sheetName val="Q Table"/>
      <sheetName val="Charts"/>
      <sheetName val="new FactPage"/>
      <sheetName val="Revs qoq Dec"/>
      <sheetName val="sustainable growth"/>
      <sheetName val="CF DONT USE"/>
      <sheetName val="Beta"/>
      <sheetName val="Off CE"/>
      <sheetName val="BB Accretion"/>
      <sheetName val="SNE Units"/>
      <sheetName val="Analyst Day 11-07"/>
      <sheetName val="Arima acq"/>
      <sheetName val="Nortel Exposure"/>
      <sheetName val="Analyst Days"/>
      <sheetName val="Debt Schedule"/>
      <sheetName val="FLEX Organic Revenue"/>
      <sheetName val="FLEX Current Model"/>
      <sheetName val="HPQ ODM Win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</row>
        <row r="2">
          <cell r="A2" t="str">
            <v>Table 1. Flextronics - Quarterly Income Statement (FYE March)</v>
          </cell>
        </row>
        <row r="3">
          <cell r="A3" t="str">
            <v>(Millions Of Dollars, Except Per-Share Data)</v>
          </cell>
        </row>
        <row r="4">
          <cell r="A4" t="str">
            <v>(Millions Of Dollars, Except Per-Share Data)</v>
          </cell>
          <cell r="BA4">
            <v>4.8179390237545486E-2</v>
          </cell>
          <cell r="BF4">
            <v>2.642419210627156E-2</v>
          </cell>
          <cell r="BK4">
            <v>2.1387312528285657E-2</v>
          </cell>
          <cell r="BP4">
            <v>1.3542709225160522E-2</v>
          </cell>
        </row>
        <row r="5">
          <cell r="S5">
            <v>33756</v>
          </cell>
          <cell r="T5">
            <v>33848</v>
          </cell>
          <cell r="U5">
            <v>33939</v>
          </cell>
          <cell r="V5">
            <v>34029</v>
          </cell>
          <cell r="W5" t="str">
            <v>FY</v>
          </cell>
          <cell r="X5">
            <v>34121</v>
          </cell>
          <cell r="Y5">
            <v>34213</v>
          </cell>
          <cell r="Z5">
            <v>34304</v>
          </cell>
          <cell r="AA5">
            <v>34394</v>
          </cell>
          <cell r="AB5" t="str">
            <v>FY</v>
          </cell>
          <cell r="AC5">
            <v>34486</v>
          </cell>
          <cell r="AD5">
            <v>34578</v>
          </cell>
          <cell r="AE5">
            <v>34669</v>
          </cell>
          <cell r="AF5">
            <v>34759</v>
          </cell>
          <cell r="AG5" t="str">
            <v>FY</v>
          </cell>
          <cell r="AH5">
            <v>34851</v>
          </cell>
          <cell r="AI5">
            <v>34943</v>
          </cell>
          <cell r="AJ5">
            <v>35034</v>
          </cell>
          <cell r="AK5">
            <v>35125</v>
          </cell>
          <cell r="AL5" t="str">
            <v>FY</v>
          </cell>
          <cell r="AM5">
            <v>35217</v>
          </cell>
          <cell r="AN5">
            <v>35309</v>
          </cell>
          <cell r="AO5">
            <v>35400</v>
          </cell>
          <cell r="AP5">
            <v>35490</v>
          </cell>
          <cell r="AQ5" t="str">
            <v>FY</v>
          </cell>
          <cell r="AR5">
            <v>35582</v>
          </cell>
          <cell r="AS5">
            <v>35674</v>
          </cell>
          <cell r="AT5">
            <v>35765</v>
          </cell>
          <cell r="AU5">
            <v>35855</v>
          </cell>
          <cell r="AV5" t="str">
            <v>FY</v>
          </cell>
          <cell r="AW5">
            <v>35947</v>
          </cell>
          <cell r="AX5">
            <v>36039</v>
          </cell>
          <cell r="AY5">
            <v>36130</v>
          </cell>
          <cell r="AZ5">
            <v>36220</v>
          </cell>
          <cell r="BA5" t="str">
            <v>FY</v>
          </cell>
          <cell r="BB5">
            <v>36312</v>
          </cell>
          <cell r="BC5">
            <v>36404</v>
          </cell>
          <cell r="BD5">
            <v>36495</v>
          </cell>
          <cell r="BE5">
            <v>36586</v>
          </cell>
          <cell r="BF5" t="str">
            <v>FY</v>
          </cell>
          <cell r="BG5">
            <v>36678</v>
          </cell>
          <cell r="BH5">
            <v>36770</v>
          </cell>
          <cell r="BI5">
            <v>36861</v>
          </cell>
          <cell r="BJ5">
            <v>36951</v>
          </cell>
          <cell r="BK5" t="str">
            <v>FY</v>
          </cell>
          <cell r="BL5">
            <v>37043</v>
          </cell>
          <cell r="BM5">
            <v>37135</v>
          </cell>
          <cell r="BN5">
            <v>37226</v>
          </cell>
          <cell r="BO5">
            <v>37316</v>
          </cell>
          <cell r="BP5" t="str">
            <v>FY</v>
          </cell>
        </row>
        <row r="6">
          <cell r="S6" t="str">
            <v>1Q</v>
          </cell>
          <cell r="T6" t="str">
            <v>2Q</v>
          </cell>
          <cell r="U6" t="str">
            <v>3Q</v>
          </cell>
          <cell r="V6" t="str">
            <v>4Q</v>
          </cell>
          <cell r="W6">
            <v>1993</v>
          </cell>
          <cell r="X6" t="str">
            <v>1Q</v>
          </cell>
          <cell r="Y6" t="str">
            <v>2Q</v>
          </cell>
          <cell r="Z6" t="str">
            <v>3Q</v>
          </cell>
          <cell r="AA6" t="str">
            <v>4Q</v>
          </cell>
          <cell r="AB6">
            <v>1994</v>
          </cell>
          <cell r="AC6" t="str">
            <v>1Q</v>
          </cell>
          <cell r="AD6" t="str">
            <v>2Q</v>
          </cell>
          <cell r="AE6" t="str">
            <v>3Q</v>
          </cell>
          <cell r="AF6" t="str">
            <v>4Q</v>
          </cell>
          <cell r="AG6">
            <v>1995</v>
          </cell>
          <cell r="AH6" t="str">
            <v>1Q</v>
          </cell>
          <cell r="AI6" t="str">
            <v>2Q</v>
          </cell>
          <cell r="AJ6" t="str">
            <v>3Q</v>
          </cell>
          <cell r="AK6" t="str">
            <v>4Q</v>
          </cell>
          <cell r="AL6">
            <v>1996</v>
          </cell>
          <cell r="AM6" t="str">
            <v>1Q</v>
          </cell>
          <cell r="AN6" t="str">
            <v>2Q</v>
          </cell>
          <cell r="AO6" t="str">
            <v>3Q</v>
          </cell>
          <cell r="AP6" t="str">
            <v>4Q</v>
          </cell>
          <cell r="AQ6">
            <v>1997</v>
          </cell>
          <cell r="AR6" t="str">
            <v>1Q</v>
          </cell>
          <cell r="AS6" t="str">
            <v>2Q</v>
          </cell>
          <cell r="AT6" t="str">
            <v>3Q</v>
          </cell>
          <cell r="AU6" t="str">
            <v>4Q</v>
          </cell>
          <cell r="AV6">
            <v>1998</v>
          </cell>
          <cell r="AW6" t="str">
            <v>1Q</v>
          </cell>
          <cell r="AX6" t="str">
            <v>2Q</v>
          </cell>
          <cell r="AY6" t="str">
            <v>3Q</v>
          </cell>
          <cell r="AZ6" t="str">
            <v>4Q</v>
          </cell>
          <cell r="BA6">
            <v>1999</v>
          </cell>
          <cell r="BB6" t="str">
            <v>1Q</v>
          </cell>
          <cell r="BC6" t="str">
            <v>2Q</v>
          </cell>
          <cell r="BD6" t="str">
            <v>3Q</v>
          </cell>
          <cell r="BE6" t="str">
            <v>4Q</v>
          </cell>
          <cell r="BF6">
            <v>2000</v>
          </cell>
          <cell r="BG6" t="str">
            <v>1Q</v>
          </cell>
          <cell r="BH6" t="str">
            <v>2Q</v>
          </cell>
          <cell r="BI6" t="str">
            <v>3Q</v>
          </cell>
          <cell r="BJ6" t="str">
            <v>4Q</v>
          </cell>
          <cell r="BK6">
            <v>2001</v>
          </cell>
          <cell r="BL6" t="str">
            <v>1Q</v>
          </cell>
          <cell r="BM6" t="str">
            <v>2Q</v>
          </cell>
          <cell r="BN6" t="str">
            <v>3Q</v>
          </cell>
          <cell r="BO6" t="str">
            <v>4Q</v>
          </cell>
          <cell r="BP6">
            <v>2002</v>
          </cell>
        </row>
        <row r="7">
          <cell r="A7" t="str">
            <v>Net Sales</v>
          </cell>
          <cell r="S7">
            <v>17.679000000000002</v>
          </cell>
          <cell r="T7">
            <v>24.038</v>
          </cell>
          <cell r="U7">
            <v>26.038</v>
          </cell>
          <cell r="V7">
            <v>25.568000000000001</v>
          </cell>
          <cell r="W7">
            <v>93.322999999999993</v>
          </cell>
          <cell r="X7">
            <v>24.288</v>
          </cell>
          <cell r="Y7">
            <v>28.423000000000002</v>
          </cell>
          <cell r="Z7">
            <v>38.695</v>
          </cell>
          <cell r="AA7">
            <v>39.939</v>
          </cell>
          <cell r="AB7">
            <v>131.345</v>
          </cell>
          <cell r="AC7">
            <v>51.143000000000001</v>
          </cell>
          <cell r="AD7">
            <v>55.713999999999999</v>
          </cell>
          <cell r="AE7">
            <v>64.016000000000005</v>
          </cell>
          <cell r="AF7">
            <v>66.513000000000005</v>
          </cell>
          <cell r="AG7">
            <v>237.386</v>
          </cell>
          <cell r="AH7">
            <v>86.013999999999996</v>
          </cell>
          <cell r="AI7">
            <v>104.816</v>
          </cell>
          <cell r="AJ7">
            <v>131.815</v>
          </cell>
          <cell r="AK7">
            <v>125.70100000000001</v>
          </cell>
          <cell r="AL7">
            <v>448.346</v>
          </cell>
          <cell r="AM7">
            <v>149.78200000000001</v>
          </cell>
          <cell r="AN7">
            <v>156.75700000000001</v>
          </cell>
          <cell r="AO7">
            <v>161.24799999999999</v>
          </cell>
          <cell r="AP7">
            <v>172.22</v>
          </cell>
          <cell r="AQ7">
            <v>640.00699999999995</v>
          </cell>
          <cell r="AR7">
            <v>543.88499999999999</v>
          </cell>
          <cell r="AS7">
            <v>613.30700000000002</v>
          </cell>
          <cell r="AT7">
            <v>665.43399999999997</v>
          </cell>
          <cell r="AU7">
            <v>755.3</v>
          </cell>
          <cell r="AV7">
            <v>2322.1509999999998</v>
          </cell>
          <cell r="AW7">
            <v>840.07299999999998</v>
          </cell>
          <cell r="AX7">
            <v>913.84299999999996</v>
          </cell>
          <cell r="AY7">
            <v>1046.463</v>
          </cell>
          <cell r="AZ7">
            <v>1152.4069999999999</v>
          </cell>
          <cell r="BA7">
            <v>3952.7860000000001</v>
          </cell>
          <cell r="BB7">
            <v>1237.32</v>
          </cell>
          <cell r="BC7">
            <v>1525.366</v>
          </cell>
          <cell r="BD7">
            <v>1967.74</v>
          </cell>
          <cell r="BE7">
            <v>2228.6959999999999</v>
          </cell>
          <cell r="BF7">
            <v>6959.1219999999994</v>
          </cell>
          <cell r="BG7">
            <v>2676.9740000000002</v>
          </cell>
          <cell r="BH7">
            <v>3078.998</v>
          </cell>
          <cell r="BI7">
            <v>3239.2930000000001</v>
          </cell>
          <cell r="BJ7">
            <v>3114.4340000000002</v>
          </cell>
          <cell r="BK7">
            <v>12109.699000000001</v>
          </cell>
          <cell r="BL7">
            <v>3110.598</v>
          </cell>
          <cell r="BM7">
            <v>3244.9180000000001</v>
          </cell>
          <cell r="BN7">
            <v>3453.0390000000002</v>
          </cell>
          <cell r="BO7">
            <v>3296.2919999999999</v>
          </cell>
          <cell r="BP7">
            <v>13104.847</v>
          </cell>
        </row>
        <row r="8">
          <cell r="A8" t="str">
            <v xml:space="preserve">  Sales % Change Yr/Yr</v>
          </cell>
          <cell r="W8" t="e">
            <v>#DIV/0!</v>
          </cell>
          <cell r="X8">
            <v>0.37383336161547587</v>
          </cell>
          <cell r="Y8">
            <v>0.18241950245444727</v>
          </cell>
          <cell r="Z8">
            <v>0.48609724249174291</v>
          </cell>
          <cell r="AA8">
            <v>0.56206977471839781</v>
          </cell>
          <cell r="AB8">
            <v>0.40742367905018062</v>
          </cell>
          <cell r="AC8">
            <v>1.1056900527009224</v>
          </cell>
          <cell r="AD8">
            <v>0.96017309925060679</v>
          </cell>
          <cell r="AE8">
            <v>0.65437395012275501</v>
          </cell>
          <cell r="AF8">
            <v>0.66536468113873659</v>
          </cell>
          <cell r="AG8">
            <v>0.80734706307815296</v>
          </cell>
          <cell r="AH8">
            <v>0.68183329096846079</v>
          </cell>
          <cell r="AI8">
            <v>0.88132246832035044</v>
          </cell>
          <cell r="AJ8">
            <v>1.0590946013496625</v>
          </cell>
          <cell r="AK8">
            <v>0.8898711530076826</v>
          </cell>
          <cell r="AL8">
            <v>0.88867919759379244</v>
          </cell>
          <cell r="AM8">
            <v>0.74136768433045797</v>
          </cell>
          <cell r="AN8">
            <v>0.49554457334758051</v>
          </cell>
          <cell r="AO8">
            <v>0.22329021735007393</v>
          </cell>
          <cell r="AP8">
            <v>0.37007661036905026</v>
          </cell>
          <cell r="AQ8">
            <v>0.42748457664393102</v>
          </cell>
          <cell r="AR8">
            <v>2.6311773110253567</v>
          </cell>
          <cell r="AS8">
            <v>2.9124696185816261</v>
          </cell>
          <cell r="AT8">
            <v>3.1267736654098037</v>
          </cell>
          <cell r="AU8">
            <v>3.3856694925095807</v>
          </cell>
          <cell r="AV8">
            <v>2.6283212527362982</v>
          </cell>
          <cell r="AW8">
            <v>0.54457835755720407</v>
          </cell>
          <cell r="AX8">
            <v>0.49002538695954878</v>
          </cell>
          <cell r="AY8">
            <v>0.57260224154461592</v>
          </cell>
          <cell r="AZ8">
            <v>0.52576062491725151</v>
          </cell>
          <cell r="BA8">
            <v>0.70220885721901816</v>
          </cell>
          <cell r="BB8">
            <v>0.47287200040948818</v>
          </cell>
          <cell r="BC8">
            <v>0.6691773094503104</v>
          </cell>
          <cell r="BD8">
            <v>0.88037226352006726</v>
          </cell>
          <cell r="BE8">
            <v>0.93394868306075907</v>
          </cell>
          <cell r="BF8">
            <v>0.76056128512902021</v>
          </cell>
          <cell r="BG8">
            <v>1.1635260078233602</v>
          </cell>
          <cell r="BH8">
            <v>1.0185306346149057</v>
          </cell>
          <cell r="BI8">
            <v>0.646199701180034</v>
          </cell>
          <cell r="BJ8">
            <v>0.39742432346089385</v>
          </cell>
          <cell r="BK8">
            <v>0.74011879659531776</v>
          </cell>
          <cell r="BL8">
            <v>0.16198289561273271</v>
          </cell>
          <cell r="BM8">
            <v>5.3887660855901798E-2</v>
          </cell>
          <cell r="BN8">
            <v>6.598538631732298E-2</v>
          </cell>
          <cell r="BO8">
            <v>5.8391990326332133E-2</v>
          </cell>
          <cell r="BP8">
            <v>8.2177765112080747E-2</v>
          </cell>
        </row>
        <row r="9">
          <cell r="A9" t="str">
            <v xml:space="preserve">  Sales % Change Qtr/Qtr</v>
          </cell>
          <cell r="T9">
            <v>0.35969229028791205</v>
          </cell>
          <cell r="U9">
            <v>8.3201597470671435E-2</v>
          </cell>
          <cell r="V9">
            <v>-1.8050541516245442E-2</v>
          </cell>
          <cell r="W9" t="str">
            <v>na</v>
          </cell>
          <cell r="X9">
            <v>-5.0062578222778514E-2</v>
          </cell>
          <cell r="Y9">
            <v>0.17024868247694341</v>
          </cell>
          <cell r="Z9">
            <v>0.36139745980368004</v>
          </cell>
          <cell r="AA9">
            <v>3.214885644140069E-2</v>
          </cell>
          <cell r="AB9" t="str">
            <v>na</v>
          </cell>
          <cell r="AC9">
            <v>0.28052780490247631</v>
          </cell>
          <cell r="AD9">
            <v>8.9376845316074496E-2</v>
          </cell>
          <cell r="AE9">
            <v>0.14901102056933638</v>
          </cell>
          <cell r="AF9">
            <v>3.9005873531617094E-2</v>
          </cell>
          <cell r="AG9" t="str">
            <v>na</v>
          </cell>
          <cell r="AH9">
            <v>0.29319080480507553</v>
          </cell>
          <cell r="AI9">
            <v>0.21859232218011029</v>
          </cell>
          <cell r="AJ9">
            <v>0.25758471989009307</v>
          </cell>
          <cell r="AK9">
            <v>-4.638318855972378E-2</v>
          </cell>
          <cell r="AL9" t="str">
            <v>na</v>
          </cell>
          <cell r="AM9">
            <v>0.19157365494307924</v>
          </cell>
          <cell r="AN9">
            <v>4.6567678359215353E-2</v>
          </cell>
          <cell r="AO9">
            <v>2.8649438302595642E-2</v>
          </cell>
          <cell r="AP9">
            <v>6.8044254812462845E-2</v>
          </cell>
          <cell r="AQ9" t="str">
            <v>na</v>
          </cell>
          <cell r="AR9">
            <v>2.1580826849378698</v>
          </cell>
          <cell r="AS9">
            <v>0.12764095351039287</v>
          </cell>
          <cell r="AT9">
            <v>8.499332308289316E-2</v>
          </cell>
          <cell r="AU9">
            <v>0.13504870505564787</v>
          </cell>
          <cell r="AV9" t="str">
            <v>na</v>
          </cell>
          <cell r="AW9">
            <v>0.11223752151462998</v>
          </cell>
          <cell r="AX9">
            <v>8.7813797134296642E-2</v>
          </cell>
          <cell r="AY9">
            <v>0.14512339646963429</v>
          </cell>
          <cell r="AZ9">
            <v>0.10124008206692445</v>
          </cell>
          <cell r="BA9" t="str">
            <v>na</v>
          </cell>
          <cell r="BB9">
            <v>7.368316922753855E-2</v>
          </cell>
          <cell r="BC9">
            <v>0.23279830601622867</v>
          </cell>
          <cell r="BD9">
            <v>0.29001170866533016</v>
          </cell>
          <cell r="BE9">
            <v>0.13261711404962032</v>
          </cell>
          <cell r="BF9" t="str">
            <v>na</v>
          </cell>
          <cell r="BG9">
            <v>0.2011391414531189</v>
          </cell>
          <cell r="BH9">
            <v>0.15017852246603811</v>
          </cell>
          <cell r="BI9">
            <v>5.2060767821219781E-2</v>
          </cell>
          <cell r="BJ9">
            <v>-3.8545139325155187E-2</v>
          </cell>
          <cell r="BK9" t="str">
            <v>na</v>
          </cell>
          <cell r="BL9">
            <v>-1.2316844730054788E-3</v>
          </cell>
          <cell r="BM9">
            <v>4.3181407562147278E-2</v>
          </cell>
          <cell r="BN9">
            <v>6.4137522119203094E-2</v>
          </cell>
          <cell r="BO9">
            <v>-4.5393926914813365E-2</v>
          </cell>
          <cell r="BP9" t="str">
            <v>na</v>
          </cell>
        </row>
        <row r="11">
          <cell r="A11" t="str">
            <v>Cost Of Goods Sold</v>
          </cell>
          <cell r="S11">
            <v>16.637</v>
          </cell>
          <cell r="T11">
            <v>21.617000000000001</v>
          </cell>
          <cell r="U11">
            <v>23.274000000000001</v>
          </cell>
          <cell r="V11">
            <v>23.429000000000002</v>
          </cell>
          <cell r="W11">
            <v>84.957000000000008</v>
          </cell>
          <cell r="X11">
            <v>22.524000000000001</v>
          </cell>
          <cell r="Y11">
            <v>25.871000000000002</v>
          </cell>
          <cell r="Z11">
            <v>33.337000000000003</v>
          </cell>
          <cell r="AA11">
            <v>35.659999999999997</v>
          </cell>
          <cell r="AB11">
            <v>117.392</v>
          </cell>
          <cell r="AC11">
            <v>45.917000000000002</v>
          </cell>
          <cell r="AD11">
            <v>49.911000000000001</v>
          </cell>
          <cell r="AE11">
            <v>58.994</v>
          </cell>
          <cell r="AF11">
            <v>60.798000000000002</v>
          </cell>
          <cell r="AG11">
            <v>215.62</v>
          </cell>
          <cell r="AH11">
            <v>79.161997675895691</v>
          </cell>
          <cell r="AI11">
            <v>94.821998655796051</v>
          </cell>
          <cell r="AJ11">
            <v>120.26000219583511</v>
          </cell>
          <cell r="AK11">
            <v>113.2740021944046</v>
          </cell>
          <cell r="AL11">
            <v>407.51800072193146</v>
          </cell>
          <cell r="AM11">
            <v>135.31800000000001</v>
          </cell>
          <cell r="AN11">
            <v>139.40200000000002</v>
          </cell>
          <cell r="AO11">
            <v>149.363</v>
          </cell>
          <cell r="AP11">
            <v>153.70699999999999</v>
          </cell>
          <cell r="AQ11">
            <v>577.79</v>
          </cell>
          <cell r="AR11">
            <v>473.61700000000002</v>
          </cell>
          <cell r="AS11">
            <v>532.96900000000005</v>
          </cell>
          <cell r="AT11">
            <v>580.66700000000003</v>
          </cell>
          <cell r="AU11">
            <v>658.88199999999995</v>
          </cell>
          <cell r="AV11">
            <v>2011.873</v>
          </cell>
          <cell r="AW11">
            <v>742.84500000000003</v>
          </cell>
          <cell r="AX11">
            <v>811.1</v>
          </cell>
          <cell r="AY11">
            <v>930.65800000000002</v>
          </cell>
          <cell r="AZ11">
            <v>1027.626</v>
          </cell>
          <cell r="BA11">
            <v>3512.2290000000003</v>
          </cell>
          <cell r="BB11">
            <v>1112.4929999999999</v>
          </cell>
          <cell r="BC11">
            <v>1383.7829999999999</v>
          </cell>
          <cell r="BD11">
            <v>1797.643</v>
          </cell>
          <cell r="BE11">
            <v>2041.3230000000001</v>
          </cell>
          <cell r="BF11">
            <v>6335.2420000000002</v>
          </cell>
          <cell r="BG11">
            <v>2470.4079999999999</v>
          </cell>
          <cell r="BH11">
            <v>2829.4059999999999</v>
          </cell>
          <cell r="BI11">
            <v>2964.0340000000001</v>
          </cell>
          <cell r="BJ11">
            <v>2864.0479999999998</v>
          </cell>
          <cell r="BK11">
            <v>11127.896000000001</v>
          </cell>
          <cell r="BL11">
            <v>2878.8029999999999</v>
          </cell>
          <cell r="BM11">
            <v>3036.1689999999999</v>
          </cell>
          <cell r="BN11">
            <v>3226.4609999999998</v>
          </cell>
          <cell r="BO11">
            <v>3083.5360000000001</v>
          </cell>
          <cell r="BP11">
            <v>12224.968999999999</v>
          </cell>
        </row>
        <row r="12">
          <cell r="A12" t="str">
            <v>Gross Income</v>
          </cell>
          <cell r="S12">
            <v>1.0420000000000016</v>
          </cell>
          <cell r="T12">
            <v>2.4209999999999994</v>
          </cell>
          <cell r="U12">
            <v>2.7639999999999993</v>
          </cell>
          <cell r="V12">
            <v>2.1389999999999993</v>
          </cell>
          <cell r="W12">
            <v>8.3659999999999854</v>
          </cell>
          <cell r="X12">
            <v>1.7639999999999993</v>
          </cell>
          <cell r="Y12">
            <v>2.5519999999999996</v>
          </cell>
          <cell r="Z12">
            <v>5.357999999999997</v>
          </cell>
          <cell r="AA12">
            <v>4.2790000000000035</v>
          </cell>
          <cell r="AB12">
            <v>13.953000000000003</v>
          </cell>
          <cell r="AC12">
            <v>5.2259999999999991</v>
          </cell>
          <cell r="AD12">
            <v>5.8029999999999973</v>
          </cell>
          <cell r="AE12">
            <v>5.0220000000000056</v>
          </cell>
          <cell r="AF12">
            <v>5.7150000000000034</v>
          </cell>
          <cell r="AG12">
            <v>21.765999999999991</v>
          </cell>
          <cell r="AH12">
            <v>6.8520023241043049</v>
          </cell>
          <cell r="AI12">
            <v>9.9940013442039515</v>
          </cell>
          <cell r="AJ12">
            <v>11.554997804164884</v>
          </cell>
          <cell r="AK12">
            <v>12.426997805595406</v>
          </cell>
          <cell r="AL12">
            <v>40.827999278068546</v>
          </cell>
          <cell r="AM12">
            <v>14.463999999999999</v>
          </cell>
          <cell r="AN12">
            <v>17.35499999999999</v>
          </cell>
          <cell r="AO12">
            <v>11.884999999999991</v>
          </cell>
          <cell r="AP12">
            <v>18.513000000000005</v>
          </cell>
          <cell r="AQ12">
            <v>62.216999999999985</v>
          </cell>
          <cell r="AR12">
            <v>70.267999999999972</v>
          </cell>
          <cell r="AS12">
            <v>80.337999999999965</v>
          </cell>
          <cell r="AT12">
            <v>84.766999999999939</v>
          </cell>
          <cell r="AU12">
            <v>96.418000000000006</v>
          </cell>
          <cell r="AV12">
            <v>310.27799999999979</v>
          </cell>
          <cell r="AW12">
            <v>97.227999999999952</v>
          </cell>
          <cell r="AX12">
            <v>102.74299999999994</v>
          </cell>
          <cell r="AY12">
            <v>115.80499999999995</v>
          </cell>
          <cell r="AZ12">
            <v>124.78099999999995</v>
          </cell>
          <cell r="BA12">
            <v>440.55699999999979</v>
          </cell>
          <cell r="BB12">
            <v>124.827</v>
          </cell>
          <cell r="BC12">
            <v>141.58300000000008</v>
          </cell>
          <cell r="BD12">
            <v>170.09699999999998</v>
          </cell>
          <cell r="BE12">
            <v>187.37299999999982</v>
          </cell>
          <cell r="BF12">
            <v>623.8799999999992</v>
          </cell>
          <cell r="BG12">
            <v>206.56600000000026</v>
          </cell>
          <cell r="BH12">
            <v>249.5920000000001</v>
          </cell>
          <cell r="BI12">
            <v>275.25900000000001</v>
          </cell>
          <cell r="BJ12">
            <v>250.38600000000042</v>
          </cell>
          <cell r="BK12">
            <v>981.80299999999988</v>
          </cell>
          <cell r="BL12">
            <v>231.79500000000007</v>
          </cell>
          <cell r="BM12">
            <v>208.74900000000025</v>
          </cell>
          <cell r="BN12">
            <v>226.57800000000043</v>
          </cell>
          <cell r="BO12">
            <v>212.75599999999986</v>
          </cell>
          <cell r="BP12">
            <v>879.87800000000061</v>
          </cell>
        </row>
        <row r="13">
          <cell r="A13" t="str">
            <v xml:space="preserve">  Gross Margin</v>
          </cell>
          <cell r="S13">
            <v>5.8939985293285903E-2</v>
          </cell>
          <cell r="T13">
            <v>0.10071553373824775</v>
          </cell>
          <cell r="U13">
            <v>0.10615254627851599</v>
          </cell>
          <cell r="V13">
            <v>8.3659261576971178E-2</v>
          </cell>
          <cell r="W13">
            <v>8.964563933864092E-2</v>
          </cell>
          <cell r="X13">
            <v>7.2628458498023685E-2</v>
          </cell>
          <cell r="Y13">
            <v>8.9786440558702441E-2</v>
          </cell>
          <cell r="Z13">
            <v>0.13846750226127399</v>
          </cell>
          <cell r="AA13">
            <v>0.10713838603870912</v>
          </cell>
          <cell r="AB13">
            <v>0.10623167992691007</v>
          </cell>
          <cell r="AC13">
            <v>0.1021840721115304</v>
          </cell>
          <cell r="AD13">
            <v>0.10415694439458659</v>
          </cell>
          <cell r="AE13">
            <v>7.8449137715571188E-2</v>
          </cell>
          <cell r="AF13">
            <v>8.5923052636326783E-2</v>
          </cell>
          <cell r="AG13">
            <v>9.1690327146503964E-2</v>
          </cell>
          <cell r="AH13">
            <v>7.9661477481622819E-2</v>
          </cell>
          <cell r="AI13">
            <v>9.5348051291825206E-2</v>
          </cell>
          <cell r="AJ13">
            <v>8.7660719980008989E-2</v>
          </cell>
          <cell r="AK13">
            <v>9.8861566778270696E-2</v>
          </cell>
          <cell r="AL13">
            <v>9.1063596592962898E-2</v>
          </cell>
          <cell r="AM13">
            <v>9.6567010722249658E-2</v>
          </cell>
          <cell r="AN13">
            <v>0.1107127592388218</v>
          </cell>
          <cell r="AO13">
            <v>7.3706340543758631E-2</v>
          </cell>
          <cell r="AP13">
            <v>0.10749622575775174</v>
          </cell>
          <cell r="AQ13">
            <v>9.7212999232820868E-2</v>
          </cell>
          <cell r="AR13">
            <v>0.1291964293922428</v>
          </cell>
          <cell r="AS13">
            <v>0.13099149365652107</v>
          </cell>
          <cell r="AT13">
            <v>0.12738603678200985</v>
          </cell>
          <cell r="AU13">
            <v>0.12765523632993514</v>
          </cell>
          <cell r="AV13">
            <v>0.13361663388814932</v>
          </cell>
          <cell r="AW13">
            <v>0.11573756090244533</v>
          </cell>
          <cell r="AX13">
            <v>0.11242959676881034</v>
          </cell>
          <cell r="AY13">
            <v>0.11066325326361272</v>
          </cell>
          <cell r="AZ13">
            <v>0.10827858560387081</v>
          </cell>
          <cell r="BA13">
            <v>0.11145480681220785</v>
          </cell>
          <cell r="BB13">
            <v>0.10088497720880614</v>
          </cell>
          <cell r="BC13">
            <v>9.2819034907032208E-2</v>
          </cell>
          <cell r="BD13">
            <v>8.6442822730645297E-2</v>
          </cell>
          <cell r="BE13">
            <v>8.407292874398295E-2</v>
          </cell>
          <cell r="BF13">
            <v>8.9649240234615693E-2</v>
          </cell>
          <cell r="BG13">
            <v>7.7163991880384433E-2</v>
          </cell>
          <cell r="BH13">
            <v>8.1062735344420517E-2</v>
          </cell>
          <cell r="BI13">
            <v>8.4975023870949615E-2</v>
          </cell>
          <cell r="BJ13">
            <v>8.0395346313327051E-2</v>
          </cell>
          <cell r="BK13">
            <v>8.1075755887904388E-2</v>
          </cell>
          <cell r="BL13">
            <v>7.4517825832846316E-2</v>
          </cell>
          <cell r="BM13">
            <v>6.4331055515116323E-2</v>
          </cell>
          <cell r="BN13">
            <v>6.5616982605756963E-2</v>
          </cell>
          <cell r="BO13">
            <v>6.4544039180994842E-2</v>
          </cell>
          <cell r="BP13">
            <v>6.7141417217614269E-2</v>
          </cell>
        </row>
        <row r="15">
          <cell r="A15" t="str">
            <v xml:space="preserve">  Capital Expenditures</v>
          </cell>
          <cell r="W15">
            <v>0</v>
          </cell>
          <cell r="X15">
            <v>1.3115000000000001</v>
          </cell>
          <cell r="Y15">
            <v>1.3115000000000001</v>
          </cell>
          <cell r="Z15">
            <v>1.3115000000000001</v>
          </cell>
          <cell r="AA15">
            <v>1.3115000000000001</v>
          </cell>
          <cell r="AB15">
            <v>5.2460000000000004</v>
          </cell>
          <cell r="AC15">
            <v>1.8839999999999999</v>
          </cell>
          <cell r="AD15">
            <v>1.8839999999999999</v>
          </cell>
          <cell r="AE15">
            <v>1.8839999999999999</v>
          </cell>
          <cell r="AF15">
            <v>1.8839999999999999</v>
          </cell>
          <cell r="AG15">
            <v>7.5359999999999996</v>
          </cell>
          <cell r="AH15">
            <v>3.9529999999999998</v>
          </cell>
          <cell r="AI15">
            <v>3.9529999999999998</v>
          </cell>
          <cell r="AJ15">
            <v>3.9529999999999998</v>
          </cell>
          <cell r="AK15">
            <v>3.9529999999999998</v>
          </cell>
          <cell r="AL15">
            <v>15.811999999999999</v>
          </cell>
          <cell r="AM15">
            <v>9.37575</v>
          </cell>
          <cell r="AN15">
            <v>9.37575</v>
          </cell>
          <cell r="AO15">
            <v>9.37575</v>
          </cell>
          <cell r="AP15">
            <v>9.37575</v>
          </cell>
          <cell r="AQ15">
            <v>37.503</v>
          </cell>
          <cell r="AR15">
            <v>54.146000000000001</v>
          </cell>
          <cell r="AS15">
            <v>60.015000000000001</v>
          </cell>
          <cell r="AT15">
            <v>84.986999999999995</v>
          </cell>
          <cell r="AU15">
            <v>50.531999999999996</v>
          </cell>
          <cell r="AV15">
            <v>237.994</v>
          </cell>
          <cell r="AW15">
            <v>75.528000000000006</v>
          </cell>
          <cell r="AX15">
            <v>70.171999999999997</v>
          </cell>
          <cell r="AY15">
            <v>89.463999999999999</v>
          </cell>
          <cell r="AZ15">
            <v>212.87899999999999</v>
          </cell>
          <cell r="BA15">
            <v>448.04300000000001</v>
          </cell>
          <cell r="BB15">
            <v>69.010999999999996</v>
          </cell>
          <cell r="BC15">
            <v>112.819</v>
          </cell>
          <cell r="BD15">
            <v>154.904</v>
          </cell>
          <cell r="BE15">
            <v>125.664</v>
          </cell>
          <cell r="BF15">
            <v>462.39799999999997</v>
          </cell>
          <cell r="BG15">
            <v>148.73400000000001</v>
          </cell>
          <cell r="BH15">
            <v>257.541</v>
          </cell>
          <cell r="BI15">
            <v>161.4</v>
          </cell>
          <cell r="BJ15">
            <v>136.69999999999999</v>
          </cell>
          <cell r="BK15">
            <v>704.375</v>
          </cell>
          <cell r="BL15">
            <v>111.2</v>
          </cell>
          <cell r="BM15">
            <v>121.4</v>
          </cell>
          <cell r="BN15">
            <v>52</v>
          </cell>
          <cell r="BO15">
            <v>45.3</v>
          </cell>
          <cell r="BP15">
            <v>329.90000000000003</v>
          </cell>
        </row>
        <row r="16">
          <cell r="A16" t="str">
            <v xml:space="preserve">     Capital Expenditures As % Rev's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5.3997859025032943E-2</v>
          </cell>
          <cell r="Y16">
            <v>4.6142208774583963E-2</v>
          </cell>
          <cell r="Z16">
            <v>3.389326786406513E-2</v>
          </cell>
          <cell r="AA16">
            <v>3.2837577305390726E-2</v>
          </cell>
          <cell r="AB16">
            <v>3.9940614412425295E-2</v>
          </cell>
          <cell r="AC16">
            <v>3.6837885927692937E-2</v>
          </cell>
          <cell r="AD16">
            <v>3.381555802850271E-2</v>
          </cell>
          <cell r="AE16">
            <v>2.9430142464383899E-2</v>
          </cell>
          <cell r="AF16">
            <v>2.8325289792972799E-2</v>
          </cell>
          <cell r="AG16">
            <v>3.1745764282645139E-2</v>
          </cell>
          <cell r="AH16">
            <v>4.595763480363662E-2</v>
          </cell>
          <cell r="AI16">
            <v>3.7713707830865514E-2</v>
          </cell>
          <cell r="AJ16">
            <v>2.998899973447635E-2</v>
          </cell>
          <cell r="AK16">
            <v>3.1447641625762718E-2</v>
          </cell>
          <cell r="AL16">
            <v>3.5267405084466012E-2</v>
          </cell>
          <cell r="AM16">
            <v>6.2595972813822745E-2</v>
          </cell>
          <cell r="AN16">
            <v>5.981072615576976E-2</v>
          </cell>
          <cell r="AO16">
            <v>5.8144907223655493E-2</v>
          </cell>
          <cell r="AP16">
            <v>5.444054116827314E-2</v>
          </cell>
          <cell r="AQ16">
            <v>5.8597796586599839E-2</v>
          </cell>
          <cell r="AR16">
            <v>9.9554133686349133E-2</v>
          </cell>
          <cell r="AS16">
            <v>9.7854744850458253E-2</v>
          </cell>
          <cell r="AT16">
            <v>0.12771664808230418</v>
          </cell>
          <cell r="AU16">
            <v>6.6903217264663042E-2</v>
          </cell>
          <cell r="AV16">
            <v>0.10248859785603952</v>
          </cell>
          <cell r="AW16">
            <v>8.9906472413706917E-2</v>
          </cell>
          <cell r="AX16">
            <v>7.6787807095967248E-2</v>
          </cell>
          <cell r="AY16">
            <v>8.5491794740951185E-2</v>
          </cell>
          <cell r="AZ16">
            <v>0.18472553533604014</v>
          </cell>
          <cell r="BA16">
            <v>0.11334866091915929</v>
          </cell>
          <cell r="BB16">
            <v>5.5774577312255519E-2</v>
          </cell>
          <cell r="BC16">
            <v>7.3961921270042738E-2</v>
          </cell>
          <cell r="BD16">
            <v>7.8721782349294112E-2</v>
          </cell>
          <cell r="BE16">
            <v>5.6384540556450952E-2</v>
          </cell>
          <cell r="BF16">
            <v>6.6444876235823999E-2</v>
          </cell>
          <cell r="BG16">
            <v>5.5560494797484025E-2</v>
          </cell>
          <cell r="BH16">
            <v>8.3644419385787191E-2</v>
          </cell>
          <cell r="BI16">
            <v>4.9825687271883093E-2</v>
          </cell>
          <cell r="BJ16">
            <v>4.3892405490050516E-2</v>
          </cell>
          <cell r="BK16">
            <v>5.8166185633515742E-2</v>
          </cell>
          <cell r="BL16">
            <v>3.5748753133641828E-2</v>
          </cell>
          <cell r="BM16">
            <v>3.7412347553928943E-2</v>
          </cell>
          <cell r="BN16">
            <v>1.5059198578411653E-2</v>
          </cell>
          <cell r="BO16">
            <v>1.3742714541066143E-2</v>
          </cell>
          <cell r="BP16">
            <v>2.5173891766916472E-2</v>
          </cell>
        </row>
        <row r="17">
          <cell r="A17" t="str">
            <v xml:space="preserve">  Depreciation and Amortization</v>
          </cell>
          <cell r="W17">
            <v>0</v>
          </cell>
          <cell r="X17">
            <v>1.0505</v>
          </cell>
          <cell r="Y17">
            <v>1.0505</v>
          </cell>
          <cell r="Z17">
            <v>1.0505</v>
          </cell>
          <cell r="AA17">
            <v>1.0505</v>
          </cell>
          <cell r="AB17">
            <v>4.202</v>
          </cell>
          <cell r="AC17">
            <v>1.3425</v>
          </cell>
          <cell r="AD17">
            <v>1.3425</v>
          </cell>
          <cell r="AE17">
            <v>1.3425</v>
          </cell>
          <cell r="AF17">
            <v>1.3425</v>
          </cell>
          <cell r="AG17">
            <v>5.37</v>
          </cell>
          <cell r="AH17">
            <v>2.3359999999999999</v>
          </cell>
          <cell r="AI17">
            <v>2.3359999999999999</v>
          </cell>
          <cell r="AJ17">
            <v>2.3359999999999999</v>
          </cell>
          <cell r="AK17">
            <v>2.3359999999999999</v>
          </cell>
          <cell r="AL17">
            <v>9.3439999999999994</v>
          </cell>
          <cell r="AM17">
            <v>4.5350000000000001</v>
          </cell>
          <cell r="AN17">
            <v>4.5350000000000001</v>
          </cell>
          <cell r="AO17">
            <v>4.5350000000000001</v>
          </cell>
          <cell r="AP17">
            <v>4.5350000000000001</v>
          </cell>
          <cell r="AQ17">
            <v>18.14</v>
          </cell>
          <cell r="AR17">
            <v>14.108999999999998</v>
          </cell>
          <cell r="AS17">
            <v>15.21</v>
          </cell>
          <cell r="AT17">
            <v>16.797999999999998</v>
          </cell>
          <cell r="AU17">
            <v>21.064</v>
          </cell>
          <cell r="AV17">
            <v>64.096000000000004</v>
          </cell>
          <cell r="AW17">
            <v>27.745999999999999</v>
          </cell>
          <cell r="AX17">
            <v>30.161000000000001</v>
          </cell>
          <cell r="AY17">
            <v>32.420999999999999</v>
          </cell>
          <cell r="AZ17">
            <v>34.115000000000002</v>
          </cell>
          <cell r="BA17">
            <v>124.44300000000001</v>
          </cell>
          <cell r="BB17">
            <v>40.142000000000003</v>
          </cell>
          <cell r="BC17">
            <v>41.954999999999998</v>
          </cell>
          <cell r="BD17">
            <v>48.2</v>
          </cell>
          <cell r="BE17">
            <v>57.3</v>
          </cell>
          <cell r="BF17">
            <v>187.59700000000004</v>
          </cell>
          <cell r="BG17">
            <v>57.711999999999996</v>
          </cell>
          <cell r="BH17">
            <v>65.875</v>
          </cell>
          <cell r="BI17">
            <v>73.099999999999994</v>
          </cell>
          <cell r="BJ17">
            <v>85</v>
          </cell>
          <cell r="BK17">
            <v>281.68700000000001</v>
          </cell>
          <cell r="BL17">
            <v>74.654352000000003</v>
          </cell>
          <cell r="BM17">
            <v>77</v>
          </cell>
          <cell r="BN17">
            <v>84</v>
          </cell>
          <cell r="BO17">
            <v>80.7</v>
          </cell>
          <cell r="BP17">
            <v>316.35435200000001</v>
          </cell>
        </row>
        <row r="18">
          <cell r="A18" t="str">
            <v xml:space="preserve">     Depr. and Amortiz. As % of Rev's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4.3251811594202896E-2</v>
          </cell>
          <cell r="Y18">
            <v>3.6959504626534849E-2</v>
          </cell>
          <cell r="Z18">
            <v>2.7148210363096007E-2</v>
          </cell>
          <cell r="AA18">
            <v>2.630261148251083E-2</v>
          </cell>
          <cell r="AB18">
            <v>3.1992081921656708E-2</v>
          </cell>
          <cell r="AC18">
            <v>2.6249926676182467E-2</v>
          </cell>
          <cell r="AD18">
            <v>2.4096277416807265E-2</v>
          </cell>
          <cell r="AE18">
            <v>2.0971319670082478E-2</v>
          </cell>
          <cell r="AF18">
            <v>2.0184024175725044E-2</v>
          </cell>
          <cell r="AG18">
            <v>2.2621384580388062E-2</v>
          </cell>
          <cell r="AH18">
            <v>2.7158369567744787E-2</v>
          </cell>
          <cell r="AI18">
            <v>2.2286673790261027E-2</v>
          </cell>
          <cell r="AJ18">
            <v>1.7721807078101885E-2</v>
          </cell>
          <cell r="AK18">
            <v>1.8583782149704454E-2</v>
          </cell>
          <cell r="AL18">
            <v>2.0841046870051255E-2</v>
          </cell>
          <cell r="AM18">
            <v>3.0277336395561547E-2</v>
          </cell>
          <cell r="AN18">
            <v>2.8930127522215913E-2</v>
          </cell>
          <cell r="AO18">
            <v>2.81243798372693E-2</v>
          </cell>
          <cell r="AP18">
            <v>2.6332597839972129E-2</v>
          </cell>
          <cell r="AQ18">
            <v>2.8343439993625073E-2</v>
          </cell>
          <cell r="AR18">
            <v>2.5941145646598083E-2</v>
          </cell>
          <cell r="AS18">
            <v>2.4799977825134885E-2</v>
          </cell>
          <cell r="AT18">
            <v>2.5243675556103233E-2</v>
          </cell>
          <cell r="AU18">
            <v>2.7888256321991264E-2</v>
          </cell>
          <cell r="AV18">
            <v>2.760199487457965E-2</v>
          </cell>
          <cell r="AW18">
            <v>3.3028082083342757E-2</v>
          </cell>
          <cell r="AX18">
            <v>3.3004575184139948E-2</v>
          </cell>
          <cell r="AY18">
            <v>3.0981506273991533E-2</v>
          </cell>
          <cell r="AZ18">
            <v>2.9603256488376074E-2</v>
          </cell>
          <cell r="BA18">
            <v>3.1482351941137215E-2</v>
          </cell>
          <cell r="BB18">
            <v>3.2442698735977764E-2</v>
          </cell>
          <cell r="BC18">
            <v>2.7504874240018459E-2</v>
          </cell>
          <cell r="BD18">
            <v>2.4495106060760063E-2</v>
          </cell>
          <cell r="BE18">
            <v>2.5710101332797296E-2</v>
          </cell>
          <cell r="BF18">
            <v>2.6956992563142313E-2</v>
          </cell>
          <cell r="BG18">
            <v>2.1558670349431857E-2</v>
          </cell>
          <cell r="BH18">
            <v>2.1394947317276595E-2</v>
          </cell>
          <cell r="BI18">
            <v>2.2566652661552996E-2</v>
          </cell>
          <cell r="BJ18">
            <v>2.7292278468575668E-2</v>
          </cell>
          <cell r="BK18">
            <v>2.326127181195833E-2</v>
          </cell>
          <cell r="BL18">
            <v>2.4E-2</v>
          </cell>
          <cell r="BM18">
            <v>2.3729413193183925E-2</v>
          </cell>
          <cell r="BN18">
            <v>2.4326397703588055E-2</v>
          </cell>
          <cell r="BO18">
            <v>2.4482054381104588E-2</v>
          </cell>
          <cell r="BP18">
            <v>2.4140255281118506E-2</v>
          </cell>
        </row>
        <row r="19">
          <cell r="BF19">
            <v>0</v>
          </cell>
        </row>
        <row r="20">
          <cell r="A20" t="str">
            <v>SG&amp;A</v>
          </cell>
          <cell r="S20">
            <v>1.236</v>
          </cell>
          <cell r="T20">
            <v>1.3320000000000001</v>
          </cell>
          <cell r="U20">
            <v>1.365</v>
          </cell>
          <cell r="V20">
            <v>1.3960000000000001</v>
          </cell>
          <cell r="W20">
            <v>5.3289999999999997</v>
          </cell>
          <cell r="X20">
            <v>1.39</v>
          </cell>
          <cell r="Y20">
            <v>1.6919999999999999</v>
          </cell>
          <cell r="Z20">
            <v>4.2450000000000001</v>
          </cell>
          <cell r="AA20">
            <v>2.7909999999999999</v>
          </cell>
          <cell r="AB20">
            <v>10.118</v>
          </cell>
          <cell r="AC20">
            <v>2.6930000000000001</v>
          </cell>
          <cell r="AD20">
            <v>2.661</v>
          </cell>
          <cell r="AE20">
            <v>3.6240000000000001</v>
          </cell>
          <cell r="AF20">
            <v>2.581</v>
          </cell>
          <cell r="AG20">
            <v>11.558999999999999</v>
          </cell>
          <cell r="AH20">
            <v>3.4049999999999998</v>
          </cell>
          <cell r="AI20">
            <v>4.8609999999999998</v>
          </cell>
          <cell r="AJ20">
            <v>4.9889999999999999</v>
          </cell>
          <cell r="AK20">
            <v>5.3319999999999999</v>
          </cell>
          <cell r="AL20">
            <v>18.587</v>
          </cell>
          <cell r="AM20">
            <v>8.218</v>
          </cell>
          <cell r="AN20">
            <v>8.5500000000000007</v>
          </cell>
          <cell r="AO20">
            <v>9.3330000000000002</v>
          </cell>
          <cell r="AP20">
            <v>10.176</v>
          </cell>
          <cell r="AQ20">
            <v>36.277000000000001</v>
          </cell>
          <cell r="AR20">
            <v>39.049999999999997</v>
          </cell>
          <cell r="AS20">
            <v>40.954000000000001</v>
          </cell>
          <cell r="AT20">
            <v>41.542999999999999</v>
          </cell>
          <cell r="AU20">
            <v>48.308999999999997</v>
          </cell>
          <cell r="AV20">
            <v>161.94900000000001</v>
          </cell>
          <cell r="AW20">
            <v>50.179000000000002</v>
          </cell>
          <cell r="AX20">
            <v>56.259</v>
          </cell>
          <cell r="AY20">
            <v>62.814999999999998</v>
          </cell>
          <cell r="AZ20">
            <v>71.259</v>
          </cell>
          <cell r="BA20">
            <v>240.512</v>
          </cell>
          <cell r="BB20">
            <v>67.995999999999995</v>
          </cell>
          <cell r="BC20">
            <v>73.733000000000004</v>
          </cell>
          <cell r="BD20">
            <v>86.534000000000006</v>
          </cell>
          <cell r="BE20">
            <v>91.688999999999993</v>
          </cell>
          <cell r="BF20">
            <v>319.952</v>
          </cell>
          <cell r="BG20">
            <v>94.918000000000006</v>
          </cell>
          <cell r="BH20">
            <v>107.931</v>
          </cell>
          <cell r="BI20">
            <v>113.736</v>
          </cell>
          <cell r="BJ20">
            <v>113.524</v>
          </cell>
          <cell r="BK20">
            <v>430.10899999999998</v>
          </cell>
          <cell r="BL20">
            <v>108.816</v>
          </cell>
          <cell r="BM20">
            <v>105.488</v>
          </cell>
          <cell r="BN20">
            <v>109.34099999999999</v>
          </cell>
          <cell r="BO20">
            <v>119.941</v>
          </cell>
          <cell r="BP20">
            <v>443.58600000000001</v>
          </cell>
        </row>
        <row r="21">
          <cell r="A21" t="str">
            <v xml:space="preserve">  SG&amp;A As A % Of Revs.</v>
          </cell>
          <cell r="S21">
            <v>6.99134566434753E-2</v>
          </cell>
          <cell r="T21">
            <v>5.5412263915467178E-2</v>
          </cell>
          <cell r="U21">
            <v>5.2423381212074661E-2</v>
          </cell>
          <cell r="V21">
            <v>5.4599499374217778E-2</v>
          </cell>
          <cell r="W21">
            <v>5.7102750661680399E-2</v>
          </cell>
          <cell r="X21">
            <v>5.7229907773386032E-2</v>
          </cell>
          <cell r="Y21">
            <v>5.9529254477008048E-2</v>
          </cell>
          <cell r="Z21">
            <v>0.10970409613645174</v>
          </cell>
          <cell r="AA21">
            <v>6.9881569393324822E-2</v>
          </cell>
          <cell r="AB21">
            <v>7.703376603601203E-2</v>
          </cell>
          <cell r="AC21">
            <v>5.2656277496431578E-2</v>
          </cell>
          <cell r="AD21">
            <v>4.7761783393760998E-2</v>
          </cell>
          <cell r="AE21">
            <v>5.6610847288177953E-2</v>
          </cell>
          <cell r="AF21">
            <v>3.8804444243982376E-2</v>
          </cell>
          <cell r="AG21">
            <v>4.8692846250410718E-2</v>
          </cell>
          <cell r="AH21">
            <v>3.9586578929011559E-2</v>
          </cell>
          <cell r="AI21">
            <v>4.6376507403449854E-2</v>
          </cell>
          <cell r="AJ21">
            <v>3.7848499791374272E-2</v>
          </cell>
          <cell r="AK21">
            <v>4.2418119187595957E-2</v>
          </cell>
          <cell r="AL21">
            <v>4.1456821294268267E-2</v>
          </cell>
          <cell r="AM21">
            <v>5.4866405843158716E-2</v>
          </cell>
          <cell r="AN21">
            <v>5.454301881255702E-2</v>
          </cell>
          <cell r="AO21">
            <v>5.7879787656281011E-2</v>
          </cell>
          <cell r="AP21">
            <v>5.9087214028568112E-2</v>
          </cell>
          <cell r="AQ21">
            <v>5.6682192538519117E-2</v>
          </cell>
          <cell r="AR21">
            <v>7.179826617759269E-2</v>
          </cell>
          <cell r="AS21">
            <v>6.6775693086822754E-2</v>
          </cell>
          <cell r="AT21">
            <v>6.2429932946017189E-2</v>
          </cell>
          <cell r="AU21">
            <v>6.3960015887726734E-2</v>
          </cell>
          <cell r="AV21">
            <v>6.9740942772455378E-2</v>
          </cell>
          <cell r="AW21">
            <v>5.9731713791539548E-2</v>
          </cell>
          <cell r="AX21">
            <v>6.1563091253092714E-2</v>
          </cell>
          <cell r="AY21">
            <v>6.0026011430886712E-2</v>
          </cell>
          <cell r="AZ21">
            <v>6.1834924640339746E-2</v>
          </cell>
          <cell r="BA21">
            <v>6.084619809926467E-2</v>
          </cell>
          <cell r="BB21">
            <v>5.4954255972585908E-2</v>
          </cell>
          <cell r="BC21">
            <v>4.8337907099017551E-2</v>
          </cell>
          <cell r="BD21">
            <v>4.3976338337381973E-2</v>
          </cell>
          <cell r="BE21">
            <v>4.1140200368287104E-2</v>
          </cell>
          <cell r="BF21">
            <v>4.5975914777755013E-2</v>
          </cell>
          <cell r="BG21">
            <v>3.5457199061328201E-2</v>
          </cell>
          <cell r="BH21">
            <v>3.505393637800349E-2</v>
          </cell>
          <cell r="BI21">
            <v>3.5111365350402081E-2</v>
          </cell>
          <cell r="BJ21">
            <v>3.6450924951371581E-2</v>
          </cell>
          <cell r="BK21">
            <v>3.5517728392753606E-2</v>
          </cell>
          <cell r="BL21">
            <v>3.4982341016100441E-2</v>
          </cell>
          <cell r="BM21">
            <v>3.250867972626735E-2</v>
          </cell>
          <cell r="BN21">
            <v>3.1665150610809781E-2</v>
          </cell>
          <cell r="BO21">
            <v>3.6386642930905398E-2</v>
          </cell>
          <cell r="BP21">
            <v>3.3849002586600209E-2</v>
          </cell>
        </row>
        <row r="22">
          <cell r="A22" t="str">
            <v>Operating Income/EBIAT</v>
          </cell>
          <cell r="S22">
            <v>-0.1939999999999984</v>
          </cell>
          <cell r="T22">
            <v>1.0889999999999993</v>
          </cell>
          <cell r="U22">
            <v>1.3989999999999994</v>
          </cell>
          <cell r="V22">
            <v>0.74299999999999922</v>
          </cell>
          <cell r="W22">
            <v>3.0369999999999857</v>
          </cell>
          <cell r="X22">
            <v>0.37399999999999944</v>
          </cell>
          <cell r="Y22">
            <v>0.85999999999999965</v>
          </cell>
          <cell r="Z22">
            <v>1.1129999999999969</v>
          </cell>
          <cell r="AA22">
            <v>1.4880000000000035</v>
          </cell>
          <cell r="AB22">
            <v>3.8350000000000026</v>
          </cell>
          <cell r="AC22">
            <v>2.532999999999999</v>
          </cell>
          <cell r="AD22">
            <v>3.1419999999999972</v>
          </cell>
          <cell r="AE22">
            <v>1.3980000000000055</v>
          </cell>
          <cell r="AF22">
            <v>3.1340000000000034</v>
          </cell>
          <cell r="AG22">
            <v>10.206999999999992</v>
          </cell>
          <cell r="AH22">
            <v>3.4470023241043051</v>
          </cell>
          <cell r="AI22">
            <v>5.1330013442039517</v>
          </cell>
          <cell r="AJ22">
            <v>6.5659978041648843</v>
          </cell>
          <cell r="AK22">
            <v>7.0949978055954057</v>
          </cell>
          <cell r="AL22">
            <v>22.240999278068546</v>
          </cell>
          <cell r="AM22">
            <v>6.2459999999999987</v>
          </cell>
          <cell r="AN22">
            <v>8.8049999999999891</v>
          </cell>
          <cell r="AO22">
            <v>2.5519999999999907</v>
          </cell>
          <cell r="AP22">
            <v>8.3370000000000051</v>
          </cell>
          <cell r="AQ22">
            <v>25.939999999999984</v>
          </cell>
          <cell r="AR22">
            <v>31.217999999999975</v>
          </cell>
          <cell r="AS22">
            <v>39.383999999999965</v>
          </cell>
          <cell r="AT22">
            <v>43.22399999999994</v>
          </cell>
          <cell r="AU22">
            <v>48.109000000000009</v>
          </cell>
          <cell r="AV22">
            <v>148.32899999999978</v>
          </cell>
          <cell r="AW22">
            <v>47.04899999999995</v>
          </cell>
          <cell r="AX22">
            <v>46.483999999999938</v>
          </cell>
          <cell r="AY22">
            <v>52.989999999999952</v>
          </cell>
          <cell r="AZ22">
            <v>53.521999999999949</v>
          </cell>
          <cell r="BA22">
            <v>200.04499999999979</v>
          </cell>
          <cell r="BB22">
            <v>56.831000000000003</v>
          </cell>
          <cell r="BC22">
            <v>67.85000000000008</v>
          </cell>
          <cell r="BD22">
            <v>83.562999999999974</v>
          </cell>
          <cell r="BE22">
            <v>95.683999999999827</v>
          </cell>
          <cell r="BF22">
            <v>303.9279999999992</v>
          </cell>
          <cell r="BG22">
            <v>111.64800000000025</v>
          </cell>
          <cell r="BH22">
            <v>141.66100000000012</v>
          </cell>
          <cell r="BI22">
            <v>161.52300000000002</v>
          </cell>
          <cell r="BJ22">
            <v>136.86200000000042</v>
          </cell>
          <cell r="BK22">
            <v>551.69399999999996</v>
          </cell>
          <cell r="BL22">
            <v>122.97900000000007</v>
          </cell>
          <cell r="BM22">
            <v>103.26100000000025</v>
          </cell>
          <cell r="BN22">
            <v>117.23700000000044</v>
          </cell>
          <cell r="BO22">
            <v>92.814999999999856</v>
          </cell>
          <cell r="BP22">
            <v>436.2920000000006</v>
          </cell>
        </row>
        <row r="23">
          <cell r="A23" t="str">
            <v xml:space="preserve">  Operating Margin</v>
          </cell>
          <cell r="S23">
            <v>-1.0973471350189399E-2</v>
          </cell>
          <cell r="T23">
            <v>4.5303269822780566E-2</v>
          </cell>
          <cell r="U23">
            <v>5.3729165066441327E-2</v>
          </cell>
          <cell r="V23">
            <v>2.9059762202753411E-2</v>
          </cell>
          <cell r="W23">
            <v>3.2542888676960514E-2</v>
          </cell>
          <cell r="X23">
            <v>1.5398550724637658E-2</v>
          </cell>
          <cell r="Y23">
            <v>3.0257186081694389E-2</v>
          </cell>
          <cell r="Z23">
            <v>2.8763406124822248E-2</v>
          </cell>
          <cell r="AA23">
            <v>3.72568166453843E-2</v>
          </cell>
          <cell r="AB23">
            <v>2.9197913890898038E-2</v>
          </cell>
          <cell r="AC23">
            <v>4.9527794615098819E-2</v>
          </cell>
          <cell r="AD23">
            <v>5.6395161000825596E-2</v>
          </cell>
          <cell r="AE23">
            <v>2.1838290427393235E-2</v>
          </cell>
          <cell r="AF23">
            <v>4.7118608392344399E-2</v>
          </cell>
          <cell r="AG23">
            <v>4.2997480896093246E-2</v>
          </cell>
          <cell r="AH23">
            <v>4.0074898552611267E-2</v>
          </cell>
          <cell r="AI23">
            <v>4.8971543888375359E-2</v>
          </cell>
          <cell r="AJ23">
            <v>4.9812220188634709E-2</v>
          </cell>
          <cell r="AK23">
            <v>5.6443447590674739E-2</v>
          </cell>
          <cell r="AL23">
            <v>4.9606775298694637E-2</v>
          </cell>
          <cell r="AM23">
            <v>4.1700604879090934E-2</v>
          </cell>
          <cell r="AN23">
            <v>5.6169740426264783E-2</v>
          </cell>
          <cell r="AO23">
            <v>1.5826552887477616E-2</v>
          </cell>
          <cell r="AP23">
            <v>4.8409011729183632E-2</v>
          </cell>
          <cell r="AQ23">
            <v>4.0530806694301758E-2</v>
          </cell>
          <cell r="AR23">
            <v>5.7398163214650112E-2</v>
          </cell>
          <cell r="AS23">
            <v>6.421580056969832E-2</v>
          </cell>
          <cell r="AT23">
            <v>6.4956103835992665E-2</v>
          </cell>
          <cell r="AU23">
            <v>6.3695220442208406E-2</v>
          </cell>
          <cell r="AV23">
            <v>6.3875691115693939E-2</v>
          </cell>
          <cell r="AW23">
            <v>5.6005847110905782E-2</v>
          </cell>
          <cell r="AX23">
            <v>5.0866505515717621E-2</v>
          </cell>
          <cell r="AY23">
            <v>5.0637241832726006E-2</v>
          </cell>
          <cell r="AZ23">
            <v>4.6443660963531072E-2</v>
          </cell>
          <cell r="BA23">
            <v>5.0608608712943169E-2</v>
          </cell>
          <cell r="BB23">
            <v>4.5930721236220225E-2</v>
          </cell>
          <cell r="BC23">
            <v>4.448112780801465E-2</v>
          </cell>
          <cell r="BD23">
            <v>4.2466484393263323E-2</v>
          </cell>
          <cell r="BE23">
            <v>4.2932728375695846E-2</v>
          </cell>
          <cell r="BF23">
            <v>4.367332545686068E-2</v>
          </cell>
          <cell r="BG23">
            <v>4.1706792819056232E-2</v>
          </cell>
          <cell r="BH23">
            <v>4.6008798966417033E-2</v>
          </cell>
          <cell r="BI23">
            <v>4.9863658520547548E-2</v>
          </cell>
          <cell r="BJ23">
            <v>4.394442136195547E-2</v>
          </cell>
          <cell r="BK23">
            <v>4.5558027495150782E-2</v>
          </cell>
          <cell r="BL23">
            <v>3.9535484816745868E-2</v>
          </cell>
          <cell r="BM23">
            <v>3.1822375788848979E-2</v>
          </cell>
          <cell r="BN23">
            <v>3.3951831994947182E-2</v>
          </cell>
          <cell r="BO23">
            <v>2.815739625008945E-2</v>
          </cell>
          <cell r="BP23">
            <v>3.3292414631014053E-2</v>
          </cell>
        </row>
        <row r="24">
          <cell r="A24" t="str">
            <v>Interest Income (Expense)</v>
          </cell>
          <cell r="S24">
            <v>-0.42199999999999999</v>
          </cell>
          <cell r="T24">
            <v>-0.42499999999999999</v>
          </cell>
          <cell r="U24">
            <v>-0.32500000000000001</v>
          </cell>
          <cell r="V24">
            <v>-0.26800000000000002</v>
          </cell>
          <cell r="W24">
            <v>-1.44</v>
          </cell>
          <cell r="X24">
            <v>-0.19500000000000001</v>
          </cell>
          <cell r="Y24">
            <v>-0.44800000000000001</v>
          </cell>
          <cell r="Z24">
            <v>-0.53600000000000003</v>
          </cell>
          <cell r="AA24">
            <v>-0.26700000000000002</v>
          </cell>
          <cell r="AB24">
            <v>-1.4460000000000002</v>
          </cell>
          <cell r="AC24">
            <v>-0.26600000000000001</v>
          </cell>
          <cell r="AD24">
            <v>-0.74399999999999999</v>
          </cell>
          <cell r="AE24">
            <v>-0.52900000000000003</v>
          </cell>
          <cell r="AF24">
            <v>-0.23300000000000001</v>
          </cell>
          <cell r="AG24">
            <v>-1.7720000000000002</v>
          </cell>
          <cell r="AH24">
            <v>-0.48</v>
          </cell>
          <cell r="AI24">
            <v>-0.28899999999999998</v>
          </cell>
          <cell r="AJ24">
            <v>-0.35199999999999998</v>
          </cell>
          <cell r="AK24">
            <v>-0.72499999999999998</v>
          </cell>
          <cell r="AL24">
            <v>-1.8460000000000001</v>
          </cell>
          <cell r="AM24">
            <v>-0.33600000000000002</v>
          </cell>
          <cell r="AN24">
            <v>-1.925</v>
          </cell>
          <cell r="AO24">
            <v>-0.17300000000000001</v>
          </cell>
          <cell r="AP24">
            <v>-3.9910000000000001</v>
          </cell>
          <cell r="AQ24">
            <v>-6.4250000000000007</v>
          </cell>
          <cell r="AR24">
            <v>-4.3520000000000003</v>
          </cell>
          <cell r="AS24">
            <v>-5.968</v>
          </cell>
          <cell r="AT24">
            <v>-3.3279999999999998</v>
          </cell>
          <cell r="AU24">
            <v>-7.8319999999999999</v>
          </cell>
          <cell r="AV24">
            <v>-19.891999999999999</v>
          </cell>
          <cell r="AW24">
            <v>-10.356</v>
          </cell>
          <cell r="AX24">
            <v>-12.308999999999999</v>
          </cell>
          <cell r="AY24">
            <v>-16.077999999999999</v>
          </cell>
          <cell r="AZ24">
            <v>-13.491</v>
          </cell>
          <cell r="BA24">
            <v>-52.233999999999995</v>
          </cell>
          <cell r="BB24">
            <v>-14.42</v>
          </cell>
          <cell r="BC24">
            <v>-19.236000000000001</v>
          </cell>
          <cell r="BD24">
            <v>-23.367000000000001</v>
          </cell>
          <cell r="BE24">
            <v>-12.888999999999999</v>
          </cell>
          <cell r="BF24">
            <v>-69.911999999999992</v>
          </cell>
          <cell r="BG24">
            <v>-18.231999999999999</v>
          </cell>
          <cell r="BH24">
            <v>-22.359000000000002</v>
          </cell>
          <cell r="BI24">
            <v>-22.091999999999999</v>
          </cell>
          <cell r="BJ24">
            <v>-26.863</v>
          </cell>
          <cell r="BK24">
            <v>-89.545999999999992</v>
          </cell>
          <cell r="BL24">
            <v>-22.366</v>
          </cell>
          <cell r="BM24">
            <v>-22.184000000000001</v>
          </cell>
          <cell r="BN24">
            <v>-22.745999999999999</v>
          </cell>
          <cell r="BO24">
            <v>-24.556999999999999</v>
          </cell>
          <cell r="BP24">
            <v>-91.852999999999994</v>
          </cell>
        </row>
        <row r="25">
          <cell r="A25" t="str">
            <v>Income Before Tax, Amort and OTC</v>
          </cell>
          <cell r="S25">
            <v>-0.61599999999999833</v>
          </cell>
          <cell r="T25">
            <v>0.66399999999999926</v>
          </cell>
          <cell r="U25">
            <v>1.0739999999999994</v>
          </cell>
          <cell r="V25">
            <v>0.4749999999999992</v>
          </cell>
          <cell r="W25">
            <v>1.5969999999999858</v>
          </cell>
          <cell r="X25">
            <v>0.17899999999999944</v>
          </cell>
          <cell r="Y25">
            <v>0.41199999999999964</v>
          </cell>
          <cell r="Z25">
            <v>0.57699999999999685</v>
          </cell>
          <cell r="AA25">
            <v>1.2210000000000036</v>
          </cell>
          <cell r="AB25">
            <v>2.3890000000000025</v>
          </cell>
          <cell r="AC25">
            <v>2.266999999999999</v>
          </cell>
          <cell r="AD25">
            <v>2.397999999999997</v>
          </cell>
          <cell r="AE25">
            <v>0.86900000000000543</v>
          </cell>
          <cell r="AF25">
            <v>2.9010000000000034</v>
          </cell>
          <cell r="AG25">
            <v>8.4349999999999916</v>
          </cell>
          <cell r="AH25">
            <v>2.9670023241043051</v>
          </cell>
          <cell r="AI25">
            <v>4.844001344203952</v>
          </cell>
          <cell r="AJ25">
            <v>6.213997804164884</v>
          </cell>
          <cell r="AK25">
            <v>6.3699978055954061</v>
          </cell>
          <cell r="AL25">
            <v>20.394999278068546</v>
          </cell>
          <cell r="AM25">
            <v>5.9099999999999984</v>
          </cell>
          <cell r="AN25">
            <v>6.8799999999999892</v>
          </cell>
          <cell r="AO25">
            <v>2.3789999999999907</v>
          </cell>
          <cell r="AP25">
            <v>4.3460000000000054</v>
          </cell>
          <cell r="AQ25">
            <v>19.514999999999983</v>
          </cell>
          <cell r="AR25">
            <v>26.865999999999975</v>
          </cell>
          <cell r="AS25">
            <v>33.415999999999968</v>
          </cell>
          <cell r="AT25">
            <v>39.895999999999937</v>
          </cell>
          <cell r="AU25">
            <v>40.277000000000008</v>
          </cell>
          <cell r="AV25">
            <v>128.43699999999978</v>
          </cell>
          <cell r="AW25">
            <v>36.692999999999948</v>
          </cell>
          <cell r="AX25">
            <v>34.17499999999994</v>
          </cell>
          <cell r="AY25">
            <v>36.911999999999949</v>
          </cell>
          <cell r="AZ25">
            <v>40.030999999999949</v>
          </cell>
          <cell r="BA25">
            <v>147.81099999999981</v>
          </cell>
          <cell r="BB25">
            <v>42.411000000000001</v>
          </cell>
          <cell r="BC25">
            <v>48.614000000000075</v>
          </cell>
          <cell r="BD25">
            <v>60.19599999999997</v>
          </cell>
          <cell r="BE25">
            <v>82.794999999999831</v>
          </cell>
          <cell r="BF25">
            <v>234.01599999999922</v>
          </cell>
          <cell r="BG25">
            <v>93.416000000000253</v>
          </cell>
          <cell r="BH25">
            <v>119.30200000000011</v>
          </cell>
          <cell r="BI25">
            <v>139.43100000000004</v>
          </cell>
          <cell r="BJ25">
            <v>109.99900000000042</v>
          </cell>
          <cell r="BK25">
            <v>462.14799999999997</v>
          </cell>
          <cell r="BL25">
            <v>100.61300000000007</v>
          </cell>
          <cell r="BM25">
            <v>81.077000000000254</v>
          </cell>
          <cell r="BN25">
            <v>94.49100000000044</v>
          </cell>
          <cell r="BO25">
            <v>68.257999999999853</v>
          </cell>
          <cell r="BP25">
            <v>344.43900000000059</v>
          </cell>
        </row>
        <row r="26">
          <cell r="A26" t="str">
            <v xml:space="preserve">  Pretax Margin</v>
          </cell>
          <cell r="S26">
            <v>-3.4843599751117046E-2</v>
          </cell>
          <cell r="T26">
            <v>2.7622930360262886E-2</v>
          </cell>
          <cell r="U26">
            <v>4.1247407634994987E-2</v>
          </cell>
          <cell r="V26">
            <v>1.8577909887359165E-2</v>
          </cell>
          <cell r="W26">
            <v>1.711260889598476E-2</v>
          </cell>
          <cell r="X26">
            <v>7.3698945981554445E-3</v>
          </cell>
          <cell r="Y26">
            <v>1.4495303099602421E-2</v>
          </cell>
          <cell r="Z26">
            <v>1.4911487272257317E-2</v>
          </cell>
          <cell r="AA26">
            <v>3.057162172312786E-2</v>
          </cell>
          <cell r="AB26">
            <v>1.8188739578971429E-2</v>
          </cell>
          <cell r="AC26">
            <v>4.4326691824883149E-2</v>
          </cell>
          <cell r="AD26">
            <v>4.3041246365365923E-2</v>
          </cell>
          <cell r="AE26">
            <v>1.3574731317170791E-2</v>
          </cell>
          <cell r="AF26">
            <v>4.3615533805421547E-2</v>
          </cell>
          <cell r="AG26">
            <v>3.5532845239399084E-2</v>
          </cell>
          <cell r="AH26">
            <v>3.449441165512946E-2</v>
          </cell>
          <cell r="AI26">
            <v>4.6214331249083647E-2</v>
          </cell>
          <cell r="AJ26">
            <v>4.7141810902893329E-2</v>
          </cell>
          <cell r="AK26">
            <v>5.0675792599863212E-2</v>
          </cell>
          <cell r="AL26">
            <v>4.5489419506516277E-2</v>
          </cell>
          <cell r="AM26">
            <v>3.945734467425991E-2</v>
          </cell>
          <cell r="AN26">
            <v>4.3889587067882069E-2</v>
          </cell>
          <cell r="AO26">
            <v>1.4753671363365689E-2</v>
          </cell>
          <cell r="AP26">
            <v>2.5235164324700996E-2</v>
          </cell>
          <cell r="AQ26">
            <v>3.0491853995346901E-2</v>
          </cell>
          <cell r="AR26">
            <v>4.9396471680594196E-2</v>
          </cell>
          <cell r="AS26">
            <v>5.4484947995049736E-2</v>
          </cell>
          <cell r="AT26">
            <v>5.9954856529723363E-2</v>
          </cell>
          <cell r="AU26">
            <v>5.3325830795710329E-2</v>
          </cell>
          <cell r="AV26">
            <v>5.5309495377346175E-2</v>
          </cell>
          <cell r="AW26">
            <v>4.36783470007963E-2</v>
          </cell>
          <cell r="AX26">
            <v>3.7397014585656335E-2</v>
          </cell>
          <cell r="AY26">
            <v>3.527310569031103E-2</v>
          </cell>
          <cell r="AZ26">
            <v>3.4736859460242735E-2</v>
          </cell>
          <cell r="BA26">
            <v>3.739413163272684E-2</v>
          </cell>
          <cell r="BB26">
            <v>3.4276500824362337E-2</v>
          </cell>
          <cell r="BC26">
            <v>3.1870383894750554E-2</v>
          </cell>
          <cell r="BD26">
            <v>3.0591439926006467E-2</v>
          </cell>
          <cell r="BE26">
            <v>3.7149526000854236E-2</v>
          </cell>
          <cell r="BF26">
            <v>3.3627230561556365E-2</v>
          </cell>
          <cell r="BG26">
            <v>3.4896117780748054E-2</v>
          </cell>
          <cell r="BH26">
            <v>3.8747020946424814E-2</v>
          </cell>
          <cell r="BI26">
            <v>4.3043651809206523E-2</v>
          </cell>
          <cell r="BJ26">
            <v>3.5319098108998428E-2</v>
          </cell>
          <cell r="BK26">
            <v>3.8163458893569521E-2</v>
          </cell>
          <cell r="BL26">
            <v>3.2345227509308523E-2</v>
          </cell>
          <cell r="BM26">
            <v>2.4985839395633494E-2</v>
          </cell>
          <cell r="BN26">
            <v>2.7364591016782732E-2</v>
          </cell>
          <cell r="BO26">
            <v>2.0707510135631144E-2</v>
          </cell>
          <cell r="BP26">
            <v>2.6283328603531244E-2</v>
          </cell>
        </row>
        <row r="27">
          <cell r="A27" t="str">
            <v>Provision For Income Taxes</v>
          </cell>
          <cell r="S27">
            <v>0</v>
          </cell>
          <cell r="T27">
            <v>7.9000000000000001E-2</v>
          </cell>
          <cell r="U27">
            <v>0.128</v>
          </cell>
          <cell r="V27">
            <v>5.7000000000000002E-2</v>
          </cell>
          <cell r="W27">
            <v>0.26400000000000001</v>
          </cell>
          <cell r="X27">
            <v>1.7000000000000001E-2</v>
          </cell>
          <cell r="Y27">
            <v>6.7999959999999998E-2</v>
          </cell>
          <cell r="Z27">
            <v>0.28000000000000003</v>
          </cell>
          <cell r="AA27">
            <v>0.28899999999999998</v>
          </cell>
          <cell r="AB27">
            <v>0.65399995999999994</v>
          </cell>
          <cell r="AC27">
            <v>0.434</v>
          </cell>
          <cell r="AD27">
            <v>0.38100000000000001</v>
          </cell>
          <cell r="AE27">
            <v>0.435</v>
          </cell>
          <cell r="AF27">
            <v>0.21299999999999999</v>
          </cell>
          <cell r="AG27">
            <v>1.4630000000000001</v>
          </cell>
          <cell r="AH27">
            <v>0.28200000000000003</v>
          </cell>
          <cell r="AI27">
            <v>0.90600000000000003</v>
          </cell>
          <cell r="AJ27">
            <v>1.2110000000000001</v>
          </cell>
          <cell r="AK27">
            <v>1.3920000000000001</v>
          </cell>
          <cell r="AL27">
            <v>3.7910000000000004</v>
          </cell>
          <cell r="AM27">
            <v>0.76300000000000001</v>
          </cell>
          <cell r="AN27">
            <v>0.98499999999999999</v>
          </cell>
          <cell r="AO27">
            <v>0.28100000000000003</v>
          </cell>
          <cell r="AP27">
            <v>-2E-3</v>
          </cell>
          <cell r="AQ27">
            <v>2.0270000000000001</v>
          </cell>
          <cell r="AR27">
            <v>5.3369999999999997</v>
          </cell>
          <cell r="AS27">
            <v>7.1920000000000002</v>
          </cell>
          <cell r="AT27">
            <v>6.9020000000000001</v>
          </cell>
          <cell r="AU27">
            <v>5.0999999999999996</v>
          </cell>
          <cell r="AV27">
            <v>21.067</v>
          </cell>
          <cell r="AW27">
            <v>5.8760000000000003</v>
          </cell>
          <cell r="AX27">
            <v>4.7709999999999999</v>
          </cell>
          <cell r="AY27">
            <v>4.6139999999999999</v>
          </cell>
          <cell r="AZ27">
            <v>1.474</v>
          </cell>
          <cell r="BA27">
            <v>16.734999999999999</v>
          </cell>
          <cell r="BB27">
            <v>5.87</v>
          </cell>
          <cell r="BC27">
            <v>5.3490000000000002</v>
          </cell>
          <cell r="BD27">
            <v>1.6619999999999999</v>
          </cell>
          <cell r="BE27">
            <v>10.199</v>
          </cell>
          <cell r="BF27">
            <v>23.08</v>
          </cell>
          <cell r="BG27">
            <v>13.935</v>
          </cell>
          <cell r="BH27">
            <v>14.475</v>
          </cell>
          <cell r="BI27">
            <v>16.731999999999999</v>
          </cell>
          <cell r="BJ27">
            <v>1.073</v>
          </cell>
          <cell r="BK27">
            <v>46.214999999999996</v>
          </cell>
          <cell r="BL27">
            <v>10.029</v>
          </cell>
          <cell r="BM27">
            <v>8.1</v>
          </cell>
          <cell r="BN27">
            <v>9.4489999999999998</v>
          </cell>
          <cell r="BO27">
            <v>6.8659999999999997</v>
          </cell>
          <cell r="BP27">
            <v>34.443999999999996</v>
          </cell>
        </row>
        <row r="28">
          <cell r="A28" t="str">
            <v>Tax Rate</v>
          </cell>
          <cell r="S28">
            <v>0</v>
          </cell>
          <cell r="T28">
            <v>0.11897590361445796</v>
          </cell>
          <cell r="U28">
            <v>0.11918063314711366</v>
          </cell>
          <cell r="V28">
            <v>0.1200000000000002</v>
          </cell>
          <cell r="W28">
            <v>0.16530995616781613</v>
          </cell>
          <cell r="X28">
            <v>9.4972067039106448E-2</v>
          </cell>
          <cell r="Y28">
            <v>0.16504844660194187</v>
          </cell>
          <cell r="Z28">
            <v>0.48526863084922278</v>
          </cell>
          <cell r="AA28">
            <v>0.23669123669123596</v>
          </cell>
          <cell r="AB28">
            <v>0.27375469233989086</v>
          </cell>
          <cell r="AC28">
            <v>0.19144243493603891</v>
          </cell>
          <cell r="AD28">
            <v>0.15888240200166825</v>
          </cell>
          <cell r="AE28">
            <v>0.50057537399309238</v>
          </cell>
          <cell r="AF28">
            <v>7.3422957600827218E-2</v>
          </cell>
          <cell r="AG28">
            <v>0.17344398340248982</v>
          </cell>
          <cell r="AH28">
            <v>9.5045426054774576E-2</v>
          </cell>
          <cell r="AI28">
            <v>0.18703545594265089</v>
          </cell>
          <cell r="AJ28">
            <v>0.19488259219987761</v>
          </cell>
          <cell r="AK28">
            <v>0.21852440808963347</v>
          </cell>
          <cell r="AL28">
            <v>0.18587889846490924</v>
          </cell>
          <cell r="AM28">
            <v>0.12910321489001697</v>
          </cell>
          <cell r="AN28">
            <v>0.14316860465116302</v>
          </cell>
          <cell r="AO28">
            <v>0.11811685582177434</v>
          </cell>
          <cell r="AP28">
            <v>-4.6019328117809423E-4</v>
          </cell>
          <cell r="AQ28">
            <v>0.10386881885728937</v>
          </cell>
          <cell r="AR28">
            <v>0.19865257202411987</v>
          </cell>
          <cell r="AS28">
            <v>0.2152262389274601</v>
          </cell>
          <cell r="AT28">
            <v>0.17299979947864474</v>
          </cell>
          <cell r="AU28">
            <v>0.12662313479156836</v>
          </cell>
          <cell r="AV28">
            <v>0.16402594268006909</v>
          </cell>
          <cell r="AW28">
            <v>0.16013953615130974</v>
          </cell>
          <cell r="AX28">
            <v>0.13960497439648889</v>
          </cell>
          <cell r="AY28">
            <v>0.12500000000000017</v>
          </cell>
          <cell r="AZ28">
            <v>3.6821463365891482E-2</v>
          </cell>
          <cell r="BA28">
            <v>0.11321890792972121</v>
          </cell>
          <cell r="BB28">
            <v>0.13840748862323454</v>
          </cell>
          <cell r="BC28">
            <v>0.1100300325009255</v>
          </cell>
          <cell r="BD28">
            <v>2.7609807960661852E-2</v>
          </cell>
          <cell r="BE28">
            <v>0.12318376713569686</v>
          </cell>
          <cell r="BF28">
            <v>9.8625734992479466E-2</v>
          </cell>
          <cell r="BG28">
            <v>0.1491714481459275</v>
          </cell>
          <cell r="BH28">
            <v>0.12133074047375557</v>
          </cell>
          <cell r="BI28">
            <v>0.12000200816174304</v>
          </cell>
          <cell r="BJ28">
            <v>9.7546341330375357E-3</v>
          </cell>
          <cell r="BK28">
            <v>0.10000043276179925</v>
          </cell>
          <cell r="BL28">
            <v>9.967896792660981E-2</v>
          </cell>
          <cell r="BM28">
            <v>9.9905028553103528E-2</v>
          </cell>
          <cell r="BN28">
            <v>9.9998941698150684E-2</v>
          </cell>
          <cell r="BO28">
            <v>0.10058894195552191</v>
          </cell>
          <cell r="BP28">
            <v>0.10000029032716951</v>
          </cell>
        </row>
        <row r="29">
          <cell r="A29" t="str">
            <v>Net Before Amort &amp; Charges</v>
          </cell>
          <cell r="S29">
            <v>-0.61599999999999833</v>
          </cell>
          <cell r="T29">
            <v>0.5849999999999993</v>
          </cell>
          <cell r="U29">
            <v>0.9459999999999994</v>
          </cell>
          <cell r="V29">
            <v>0.41799999999999921</v>
          </cell>
          <cell r="W29">
            <v>1.3329999999999858</v>
          </cell>
          <cell r="X29">
            <v>0.16199999999999942</v>
          </cell>
          <cell r="Y29">
            <v>0.34400003999999962</v>
          </cell>
          <cell r="Z29">
            <v>0.29699999999999682</v>
          </cell>
          <cell r="AA29">
            <v>0.93200000000000371</v>
          </cell>
          <cell r="AB29">
            <v>1.7350000400000025</v>
          </cell>
          <cell r="AC29">
            <v>1.8329999999999991</v>
          </cell>
          <cell r="AD29">
            <v>2.0169999999999968</v>
          </cell>
          <cell r="AE29">
            <v>0.43400000000000544</v>
          </cell>
          <cell r="AF29">
            <v>2.6880000000000033</v>
          </cell>
          <cell r="AG29">
            <v>6.9719999999999915</v>
          </cell>
          <cell r="AH29">
            <v>2.6850023241043051</v>
          </cell>
          <cell r="AI29">
            <v>3.9380013442039519</v>
          </cell>
          <cell r="AJ29">
            <v>5.0029978041648837</v>
          </cell>
          <cell r="AK29">
            <v>4.9779978055954057</v>
          </cell>
          <cell r="AL29">
            <v>16.603999278068546</v>
          </cell>
          <cell r="AM29">
            <v>5.1469999999999985</v>
          </cell>
          <cell r="AN29">
            <v>5.8949999999999889</v>
          </cell>
          <cell r="AO29">
            <v>2.0979999999999905</v>
          </cell>
          <cell r="AP29">
            <v>4.3480000000000052</v>
          </cell>
          <cell r="AQ29">
            <v>17.487999999999982</v>
          </cell>
          <cell r="AR29">
            <v>21.528999999999975</v>
          </cell>
          <cell r="AS29">
            <v>26.223999999999968</v>
          </cell>
          <cell r="AT29">
            <v>32.993999999999936</v>
          </cell>
          <cell r="AU29">
            <v>35.177000000000007</v>
          </cell>
          <cell r="AV29">
            <v>107.36999999999978</v>
          </cell>
          <cell r="AW29">
            <v>30.816999999999947</v>
          </cell>
          <cell r="AX29">
            <v>29.40399999999994</v>
          </cell>
          <cell r="AY29">
            <v>32.297999999999952</v>
          </cell>
          <cell r="AZ29">
            <v>38.556999999999952</v>
          </cell>
          <cell r="BA29">
            <v>131.07599999999979</v>
          </cell>
          <cell r="BB29">
            <v>36.541000000000004</v>
          </cell>
          <cell r="BC29">
            <v>43.265000000000072</v>
          </cell>
          <cell r="BD29">
            <v>58.53399999999997</v>
          </cell>
          <cell r="BE29">
            <v>72.595999999999833</v>
          </cell>
          <cell r="BF29">
            <v>210.93599999999924</v>
          </cell>
          <cell r="BG29">
            <v>79.48100000000025</v>
          </cell>
          <cell r="BH29">
            <v>104.82700000000011</v>
          </cell>
          <cell r="BI29">
            <v>122.69900000000004</v>
          </cell>
          <cell r="BJ29">
            <v>108.92600000000043</v>
          </cell>
          <cell r="BK29">
            <v>415.93299999999999</v>
          </cell>
          <cell r="BL29">
            <v>90.584000000000074</v>
          </cell>
          <cell r="BM29">
            <v>72.97700000000026</v>
          </cell>
          <cell r="BN29">
            <v>85.042000000000442</v>
          </cell>
          <cell r="BO29">
            <v>61.391999999999854</v>
          </cell>
          <cell r="BP29">
            <v>309.99500000000057</v>
          </cell>
        </row>
        <row r="30">
          <cell r="A30" t="str">
            <v>Goodwill &amp; Intangible Amortization, Net of Tax</v>
          </cell>
          <cell r="S30">
            <v>9.7000000000000003E-2</v>
          </cell>
          <cell r="T30">
            <v>9.7000000000000003E-2</v>
          </cell>
          <cell r="U30">
            <v>9.7000000000000003E-2</v>
          </cell>
          <cell r="V30">
            <v>9.7000000000000003E-2</v>
          </cell>
          <cell r="W30">
            <v>0.38800000000000001</v>
          </cell>
          <cell r="X30">
            <v>0.10475</v>
          </cell>
          <cell r="Y30">
            <v>0.10475</v>
          </cell>
          <cell r="Z30">
            <v>0.10475</v>
          </cell>
          <cell r="AA30">
            <v>0.10475</v>
          </cell>
          <cell r="AB30">
            <v>0.41899999999999998</v>
          </cell>
          <cell r="AC30">
            <v>0.18875</v>
          </cell>
          <cell r="AD30">
            <v>0.18875</v>
          </cell>
          <cell r="AE30">
            <v>0.18875</v>
          </cell>
          <cell r="AF30">
            <v>0.18875</v>
          </cell>
          <cell r="AG30">
            <v>0.755</v>
          </cell>
          <cell r="AH30">
            <v>0.32074999999999998</v>
          </cell>
          <cell r="AI30">
            <v>0.32074999999999998</v>
          </cell>
          <cell r="AJ30">
            <v>0.32074999999999998</v>
          </cell>
          <cell r="AK30">
            <v>0.32074999999999998</v>
          </cell>
          <cell r="AL30">
            <v>1.2829999999999999</v>
          </cell>
          <cell r="AM30">
            <v>0.65874999999999995</v>
          </cell>
          <cell r="AN30">
            <v>0.65874999999999995</v>
          </cell>
          <cell r="AO30">
            <v>0.65874999999999995</v>
          </cell>
          <cell r="AP30">
            <v>0.65874999999999995</v>
          </cell>
          <cell r="AQ30">
            <v>2.6349999999999998</v>
          </cell>
          <cell r="AR30">
            <v>1.7749999999999999</v>
          </cell>
          <cell r="AS30">
            <v>2.149</v>
          </cell>
          <cell r="AT30">
            <v>2.1949999999999998</v>
          </cell>
          <cell r="AU30">
            <v>4.3879999999999999</v>
          </cell>
          <cell r="AV30">
            <v>10.487</v>
          </cell>
          <cell r="AW30">
            <v>6.4560000000000004</v>
          </cell>
          <cell r="AX30">
            <v>6.3689999999999998</v>
          </cell>
          <cell r="AY30">
            <v>6.7919999999999998</v>
          </cell>
          <cell r="AZ30">
            <v>9.5389999999999997</v>
          </cell>
          <cell r="BA30">
            <v>29.155999999999999</v>
          </cell>
          <cell r="BB30">
            <v>9.7539999999999996</v>
          </cell>
          <cell r="BC30">
            <v>8.7870000000000008</v>
          </cell>
          <cell r="BD30">
            <v>10.734999999999999</v>
          </cell>
          <cell r="BE30">
            <v>12.05</v>
          </cell>
          <cell r="BF30">
            <v>41.326000000000001</v>
          </cell>
          <cell r="BG30">
            <v>9.3699999999999992</v>
          </cell>
          <cell r="BH30">
            <v>12.505000000000001</v>
          </cell>
          <cell r="BI30">
            <v>15.141</v>
          </cell>
          <cell r="BJ30">
            <v>30</v>
          </cell>
          <cell r="BK30">
            <v>67.015999999999991</v>
          </cell>
          <cell r="BL30">
            <v>2.2559999999999998</v>
          </cell>
          <cell r="BM30">
            <v>3.802</v>
          </cell>
          <cell r="BN30">
            <v>3.0529999999999999</v>
          </cell>
          <cell r="BO30">
            <v>3.504</v>
          </cell>
          <cell r="BP30">
            <v>12.615</v>
          </cell>
        </row>
        <row r="31">
          <cell r="A31" t="str">
            <v xml:space="preserve">  Goodwill Amortiz. As A % Of Revs.</v>
          </cell>
          <cell r="S31">
            <v>5.4867356750947444E-3</v>
          </cell>
          <cell r="T31">
            <v>4.0352774773275649E-3</v>
          </cell>
          <cell r="U31">
            <v>3.7253245256932176E-3</v>
          </cell>
          <cell r="V31">
            <v>3.7938047559449312E-3</v>
          </cell>
          <cell r="W31">
            <v>4.1576031632073558E-3</v>
          </cell>
          <cell r="X31">
            <v>4.312829380764163E-3</v>
          </cell>
          <cell r="Y31">
            <v>3.6853956302994048E-3</v>
          </cell>
          <cell r="Z31">
            <v>2.7070680966533142E-3</v>
          </cell>
          <cell r="AA31">
            <v>2.6227496932822551E-3</v>
          </cell>
          <cell r="AB31">
            <v>3.1900719479234078E-3</v>
          </cell>
          <cell r="AC31">
            <v>3.6906321490722091E-3</v>
          </cell>
          <cell r="AD31">
            <v>3.3878378863481354E-3</v>
          </cell>
          <cell r="AE31">
            <v>2.9484816295926018E-3</v>
          </cell>
          <cell r="AF31">
            <v>2.8377911085051039E-3</v>
          </cell>
          <cell r="AG31">
            <v>3.1804739959391034E-3</v>
          </cell>
          <cell r="AH31">
            <v>3.7290441090985188E-3</v>
          </cell>
          <cell r="AI31">
            <v>3.0601244084872536E-3</v>
          </cell>
          <cell r="AJ31">
            <v>2.4333345977316694E-3</v>
          </cell>
          <cell r="AK31">
            <v>2.5516901217969624E-3</v>
          </cell>
          <cell r="AL31">
            <v>2.861629188171635E-3</v>
          </cell>
          <cell r="AM31">
            <v>4.3980585117036749E-3</v>
          </cell>
          <cell r="AN31">
            <v>4.2023641687452548E-3</v>
          </cell>
          <cell r="AO31">
            <v>4.0853219884897799E-3</v>
          </cell>
          <cell r="AP31">
            <v>3.8250493554755544E-3</v>
          </cell>
          <cell r="AQ31">
            <v>4.1171424687542479E-3</v>
          </cell>
          <cell r="AR31">
            <v>3.2635575535269403E-3</v>
          </cell>
          <cell r="AS31">
            <v>3.5039547893632389E-3</v>
          </cell>
          <cell r="AT31">
            <v>3.2985991097539348E-3</v>
          </cell>
          <cell r="AU31">
            <v>5.8096120746723157E-3</v>
          </cell>
          <cell r="AV31">
            <v>4.5160715216193952E-3</v>
          </cell>
          <cell r="AW31">
            <v>7.6850464185850521E-3</v>
          </cell>
          <cell r="AX31">
            <v>6.9694684973239385E-3</v>
          </cell>
          <cell r="AY31">
            <v>6.490434922209385E-3</v>
          </cell>
          <cell r="AZ31">
            <v>8.2774575301954954E-3</v>
          </cell>
          <cell r="BA31">
            <v>7.376063363915982E-3</v>
          </cell>
          <cell r="BB31">
            <v>7.8831668444703067E-3</v>
          </cell>
          <cell r="BC31">
            <v>5.7605846727932846E-3</v>
          </cell>
          <cell r="BD31">
            <v>5.4554971693414776E-3</v>
          </cell>
          <cell r="BE31">
            <v>5.4067490586423633E-3</v>
          </cell>
          <cell r="BF31">
            <v>5.9383928030001488E-3</v>
          </cell>
          <cell r="BG31">
            <v>3.5002207716623318E-3</v>
          </cell>
          <cell r="BH31">
            <v>4.0613862042131891E-3</v>
          </cell>
          <cell r="BI31">
            <v>4.674168097791709E-3</v>
          </cell>
          <cell r="BJ31">
            <v>9.6325688712620011E-3</v>
          </cell>
          <cell r="BK31">
            <v>5.5340764456655771E-3</v>
          </cell>
          <cell r="BL31">
            <v>7.2526247364654631E-4</v>
          </cell>
          <cell r="BM31">
            <v>1.1716782981881207E-3</v>
          </cell>
          <cell r="BN31">
            <v>8.8414871653636113E-4</v>
          </cell>
          <cell r="BO31">
            <v>1.0630126214546526E-3</v>
          </cell>
          <cell r="BP31">
            <v>9.6262092949272896E-4</v>
          </cell>
        </row>
        <row r="32">
          <cell r="A32" t="str">
            <v>GAAP Net After Amort.</v>
          </cell>
          <cell r="S32">
            <v>-0.7129999999999983</v>
          </cell>
          <cell r="T32">
            <v>0.48799999999999932</v>
          </cell>
          <cell r="U32">
            <v>0.84899999999999942</v>
          </cell>
          <cell r="V32">
            <v>0.32099999999999917</v>
          </cell>
          <cell r="W32">
            <v>0.94499999999998574</v>
          </cell>
          <cell r="X32">
            <v>5.7249999999999426E-2</v>
          </cell>
          <cell r="Y32">
            <v>0.23925003999999961</v>
          </cell>
          <cell r="Z32">
            <v>0.19224999999999681</v>
          </cell>
          <cell r="AA32">
            <v>0.8272500000000037</v>
          </cell>
          <cell r="AB32">
            <v>1.3160000400000025</v>
          </cell>
          <cell r="AC32">
            <v>1.6442499999999991</v>
          </cell>
          <cell r="AD32">
            <v>1.8282499999999968</v>
          </cell>
          <cell r="AE32">
            <v>0.24525000000000544</v>
          </cell>
          <cell r="AF32">
            <v>2.4992500000000031</v>
          </cell>
          <cell r="AG32">
            <v>6.2169999999999916</v>
          </cell>
          <cell r="AH32">
            <v>2.3642523241043052</v>
          </cell>
          <cell r="AI32">
            <v>3.617251344203952</v>
          </cell>
          <cell r="AJ32">
            <v>4.6822478041648834</v>
          </cell>
          <cell r="AK32">
            <v>4.6572478055954054</v>
          </cell>
          <cell r="AL32">
            <v>15.320999278068546</v>
          </cell>
          <cell r="AM32">
            <v>4.488249999999999</v>
          </cell>
          <cell r="AN32">
            <v>5.2362499999999894</v>
          </cell>
          <cell r="AO32">
            <v>1.4392499999999906</v>
          </cell>
          <cell r="AP32">
            <v>3.6892500000000052</v>
          </cell>
          <cell r="AQ32">
            <v>14.852999999999982</v>
          </cell>
          <cell r="AR32">
            <v>19.753999999999976</v>
          </cell>
          <cell r="AS32">
            <v>24.074999999999967</v>
          </cell>
          <cell r="AT32">
            <v>30.798999999999936</v>
          </cell>
          <cell r="AU32">
            <v>30.789000000000009</v>
          </cell>
          <cell r="AV32">
            <v>96.882999999999782</v>
          </cell>
          <cell r="AW32">
            <v>24.360999999999947</v>
          </cell>
          <cell r="AX32">
            <v>23.03499999999994</v>
          </cell>
          <cell r="AY32">
            <v>25.50599999999995</v>
          </cell>
          <cell r="AZ32">
            <v>29.017999999999951</v>
          </cell>
          <cell r="BA32">
            <v>101.91999999999979</v>
          </cell>
          <cell r="BB32">
            <v>26.787000000000006</v>
          </cell>
          <cell r="BC32">
            <v>34.478000000000073</v>
          </cell>
          <cell r="BD32">
            <v>47.798999999999971</v>
          </cell>
          <cell r="BE32">
            <v>60.545999999999836</v>
          </cell>
          <cell r="BF32">
            <v>169.60999999999925</v>
          </cell>
          <cell r="BG32">
            <v>70.111000000000246</v>
          </cell>
          <cell r="BH32">
            <v>92.322000000000116</v>
          </cell>
          <cell r="BI32">
            <v>107.55800000000004</v>
          </cell>
          <cell r="BJ32">
            <v>78.926000000000428</v>
          </cell>
          <cell r="BK32">
            <v>348.91700000000003</v>
          </cell>
          <cell r="BL32">
            <v>88.328000000000074</v>
          </cell>
          <cell r="BM32">
            <v>69.175000000000253</v>
          </cell>
          <cell r="BN32">
            <v>81.989000000000445</v>
          </cell>
          <cell r="BO32">
            <v>57.887999999999856</v>
          </cell>
          <cell r="BP32">
            <v>297.38000000000056</v>
          </cell>
        </row>
        <row r="33">
          <cell r="A33" t="str">
            <v xml:space="preserve">  Net Margin</v>
          </cell>
          <cell r="S33">
            <v>-4.033033542621179E-2</v>
          </cell>
          <cell r="T33">
            <v>2.0301189782843801E-2</v>
          </cell>
          <cell r="U33">
            <v>3.2606190951685973E-2</v>
          </cell>
          <cell r="V33">
            <v>1.2554755944931131E-2</v>
          </cell>
          <cell r="W33">
            <v>1.0126121106265184E-2</v>
          </cell>
          <cell r="X33">
            <v>2.3571310935441136E-3</v>
          </cell>
          <cell r="Y33">
            <v>8.4174802096893212E-3</v>
          </cell>
          <cell r="Z33">
            <v>4.9683421630700815E-3</v>
          </cell>
          <cell r="AA33">
            <v>2.0712837076541819E-2</v>
          </cell>
          <cell r="AB33">
            <v>1.0019414823556302E-2</v>
          </cell>
          <cell r="AC33">
            <v>3.2150049860195901E-2</v>
          </cell>
          <cell r="AD33">
            <v>3.2814911871342875E-2</v>
          </cell>
          <cell r="AE33">
            <v>3.8310734816296771E-3</v>
          </cell>
          <cell r="AF33">
            <v>3.7575361207583521E-2</v>
          </cell>
          <cell r="AG33">
            <v>2.6189413023514411E-2</v>
          </cell>
          <cell r="AH33">
            <v>2.748683149376038E-2</v>
          </cell>
          <cell r="AI33">
            <v>3.4510488324339339E-2</v>
          </cell>
          <cell r="AJ33">
            <v>3.5521357995409349E-2</v>
          </cell>
          <cell r="AK33">
            <v>3.7050204895708108E-2</v>
          </cell>
          <cell r="AL33">
            <v>3.4172267128665244E-2</v>
          </cell>
          <cell r="AM33">
            <v>2.9965216114085796E-2</v>
          </cell>
          <cell r="AN33">
            <v>3.3403611959912406E-2</v>
          </cell>
          <cell r="AO33">
            <v>8.9256921016074037E-3</v>
          </cell>
          <cell r="AP33">
            <v>2.1421728022297092E-2</v>
          </cell>
          <cell r="AQ33">
            <v>2.3207558667327051E-2</v>
          </cell>
          <cell r="AR33">
            <v>3.6320177978800626E-2</v>
          </cell>
          <cell r="AS33">
            <v>3.9254402770553684E-2</v>
          </cell>
          <cell r="AT33">
            <v>4.6284079262556371E-2</v>
          </cell>
          <cell r="AU33">
            <v>4.0763934860320414E-2</v>
          </cell>
          <cell r="AV33">
            <v>4.1721231737298643E-2</v>
          </cell>
          <cell r="AW33">
            <v>2.8998670353647775E-2</v>
          </cell>
          <cell r="AX33">
            <v>2.5206736824596721E-2</v>
          </cell>
          <cell r="AY33">
            <v>2.4373532556812759E-2</v>
          </cell>
          <cell r="AZ33">
            <v>2.5180339931985794E-2</v>
          </cell>
          <cell r="BA33">
            <v>2.578434552237328E-2</v>
          </cell>
          <cell r="BB33">
            <v>2.1649209581999812E-2</v>
          </cell>
          <cell r="BC33">
            <v>2.2603099846200896E-2</v>
          </cell>
          <cell r="BD33">
            <v>2.4291318975067828E-2</v>
          </cell>
          <cell r="BE33">
            <v>2.716655838212113E-2</v>
          </cell>
          <cell r="BF33">
            <v>2.4372327428661154E-2</v>
          </cell>
          <cell r="BG33">
            <v>2.6190392585060684E-2</v>
          </cell>
          <cell r="BH33">
            <v>2.9984429999629789E-2</v>
          </cell>
          <cell r="BI33">
            <v>3.3204159055695188E-2</v>
          </cell>
          <cell r="BJ33">
            <v>2.5342004357774294E-2</v>
          </cell>
          <cell r="BK33">
            <v>2.881302004285986E-2</v>
          </cell>
          <cell r="BL33">
            <v>2.8395826140182715E-2</v>
          </cell>
          <cell r="BM33">
            <v>2.1317950099201351E-2</v>
          </cell>
          <cell r="BN33">
            <v>2.3744012158565378E-2</v>
          </cell>
          <cell r="BO33">
            <v>1.7561550979100109E-2</v>
          </cell>
          <cell r="BP33">
            <v>2.2692367182920989E-2</v>
          </cell>
        </row>
        <row r="34">
          <cell r="A34" t="str">
            <v>EBITDA</v>
          </cell>
          <cell r="S34">
            <v>-0.1939999999999984</v>
          </cell>
          <cell r="T34">
            <v>1.0889999999999993</v>
          </cell>
          <cell r="U34">
            <v>1.3989999999999994</v>
          </cell>
          <cell r="V34">
            <v>0.74299999999999922</v>
          </cell>
          <cell r="W34">
            <v>3.0369999999999857</v>
          </cell>
          <cell r="X34">
            <v>1.4244999999999994</v>
          </cell>
          <cell r="Y34">
            <v>1.9104999999999996</v>
          </cell>
          <cell r="Z34">
            <v>2.1634999999999969</v>
          </cell>
          <cell r="AA34">
            <v>2.5385000000000035</v>
          </cell>
          <cell r="AB34">
            <v>8.0370000000000026</v>
          </cell>
          <cell r="AC34">
            <v>3.8754999999999988</v>
          </cell>
          <cell r="AD34">
            <v>4.484499999999997</v>
          </cell>
          <cell r="AE34">
            <v>2.7405000000000053</v>
          </cell>
          <cell r="AF34">
            <v>4.4765000000000033</v>
          </cell>
          <cell r="AG34">
            <v>15.576999999999991</v>
          </cell>
          <cell r="AH34">
            <v>5.7830023241043049</v>
          </cell>
          <cell r="AI34">
            <v>7.4690013442039511</v>
          </cell>
          <cell r="AJ34">
            <v>8.9019978041648837</v>
          </cell>
          <cell r="AK34">
            <v>9.4309978055954051</v>
          </cell>
          <cell r="AL34">
            <v>31.584999278068544</v>
          </cell>
          <cell r="AM34">
            <v>10.780999999999999</v>
          </cell>
          <cell r="AN34">
            <v>13.339999999999989</v>
          </cell>
          <cell r="AO34">
            <v>7.0869999999999909</v>
          </cell>
          <cell r="AP34">
            <v>12.872000000000005</v>
          </cell>
          <cell r="AQ34">
            <v>44.079999999999984</v>
          </cell>
          <cell r="AR34">
            <v>45.32699999999997</v>
          </cell>
          <cell r="AS34">
            <v>54.593999999999966</v>
          </cell>
          <cell r="AT34">
            <v>60.021999999999935</v>
          </cell>
          <cell r="AU34">
            <v>69.173000000000002</v>
          </cell>
          <cell r="AV34">
            <v>212.42499999999978</v>
          </cell>
          <cell r="AW34">
            <v>74.794999999999945</v>
          </cell>
          <cell r="AX34">
            <v>76.644999999999939</v>
          </cell>
          <cell r="AY34">
            <v>85.410999999999945</v>
          </cell>
          <cell r="AZ34">
            <v>87.636999999999944</v>
          </cell>
          <cell r="BA34">
            <v>324.48799999999983</v>
          </cell>
          <cell r="BB34">
            <v>96.973000000000013</v>
          </cell>
          <cell r="BC34">
            <v>109.80500000000008</v>
          </cell>
          <cell r="BD34">
            <v>131.76299999999998</v>
          </cell>
          <cell r="BE34">
            <v>152.98399999999981</v>
          </cell>
          <cell r="BF34">
            <v>491.52499999999924</v>
          </cell>
          <cell r="BG34">
            <v>169.36000000000024</v>
          </cell>
          <cell r="BH34">
            <v>207.53600000000012</v>
          </cell>
          <cell r="BI34">
            <v>234.62300000000002</v>
          </cell>
          <cell r="BJ34">
            <v>221.86200000000042</v>
          </cell>
          <cell r="BK34">
            <v>833.38099999999997</v>
          </cell>
          <cell r="BL34">
            <v>197.63335200000006</v>
          </cell>
          <cell r="BM34">
            <v>180.26100000000025</v>
          </cell>
          <cell r="BN34">
            <v>201.23700000000042</v>
          </cell>
          <cell r="BO34">
            <v>173.51499999999987</v>
          </cell>
          <cell r="BP34">
            <v>752.64635200000066</v>
          </cell>
        </row>
        <row r="35">
          <cell r="A35" t="str">
            <v xml:space="preserve">  EBITDA Margin</v>
          </cell>
          <cell r="S35">
            <v>-1.0973471350189399E-2</v>
          </cell>
          <cell r="T35">
            <v>4.5303269822780566E-2</v>
          </cell>
          <cell r="U35">
            <v>5.3729165066441327E-2</v>
          </cell>
          <cell r="V35">
            <v>2.9059762202753411E-2</v>
          </cell>
          <cell r="W35">
            <v>3.2542888676960514E-2</v>
          </cell>
          <cell r="X35">
            <v>5.8650362318840556E-2</v>
          </cell>
          <cell r="Y35">
            <v>6.7216690708229235E-2</v>
          </cell>
          <cell r="Z35">
            <v>5.5911616487918252E-2</v>
          </cell>
          <cell r="AA35">
            <v>6.3559428127895126E-2</v>
          </cell>
          <cell r="AB35">
            <v>6.1189995812554743E-2</v>
          </cell>
          <cell r="AC35">
            <v>7.5777721291281283E-2</v>
          </cell>
          <cell r="AD35">
            <v>8.0491438417632857E-2</v>
          </cell>
          <cell r="AE35">
            <v>4.2809610097475713E-2</v>
          </cell>
          <cell r="AF35">
            <v>6.730263256806944E-2</v>
          </cell>
          <cell r="AG35">
            <v>6.5618865476481311E-2</v>
          </cell>
          <cell r="AH35">
            <v>6.7233268120356043E-2</v>
          </cell>
          <cell r="AI35">
            <v>7.1258217678636382E-2</v>
          </cell>
          <cell r="AJ35">
            <v>6.7534027266736588E-2</v>
          </cell>
          <cell r="AK35">
            <v>7.5027229740379189E-2</v>
          </cell>
          <cell r="AL35">
            <v>7.0447822168745886E-2</v>
          </cell>
          <cell r="AM35">
            <v>7.1977941274652485E-2</v>
          </cell>
          <cell r="AN35">
            <v>8.5099867948480692E-2</v>
          </cell>
          <cell r="AO35">
            <v>4.395093272474692E-2</v>
          </cell>
          <cell r="AP35">
            <v>7.4741609569155765E-2</v>
          </cell>
          <cell r="AQ35">
            <v>6.8874246687926827E-2</v>
          </cell>
          <cell r="AR35">
            <v>8.3339308861248185E-2</v>
          </cell>
          <cell r="AS35">
            <v>8.9015778394833198E-2</v>
          </cell>
          <cell r="AT35">
            <v>9.0199779392095891E-2</v>
          </cell>
          <cell r="AU35">
            <v>9.1583476764199659E-2</v>
          </cell>
          <cell r="AV35">
            <v>9.1477685990273588E-2</v>
          </cell>
          <cell r="AW35">
            <v>8.9033929194248532E-2</v>
          </cell>
          <cell r="AX35">
            <v>8.3871080699857575E-2</v>
          </cell>
          <cell r="AY35">
            <v>8.1618748106717529E-2</v>
          </cell>
          <cell r="AZ35">
            <v>7.6046917451907142E-2</v>
          </cell>
          <cell r="BA35">
            <v>8.2090960654080392E-2</v>
          </cell>
          <cell r="BB35">
            <v>7.8373419972197989E-2</v>
          </cell>
          <cell r="BC35">
            <v>7.1986002048033113E-2</v>
          </cell>
          <cell r="BD35">
            <v>6.696159045402339E-2</v>
          </cell>
          <cell r="BE35">
            <v>6.8642829708493142E-2</v>
          </cell>
          <cell r="BF35">
            <v>7.0630318020002997E-2</v>
          </cell>
          <cell r="BG35">
            <v>6.3265463168488092E-2</v>
          </cell>
          <cell r="BH35">
            <v>6.7403746283693625E-2</v>
          </cell>
          <cell r="BI35">
            <v>7.243031118210054E-2</v>
          </cell>
          <cell r="BJ35">
            <v>7.1236699830531131E-2</v>
          </cell>
          <cell r="BK35">
            <v>6.8819299307109116E-2</v>
          </cell>
          <cell r="BL35">
            <v>6.3535484816745869E-2</v>
          </cell>
          <cell r="BM35">
            <v>5.5551788982032904E-2</v>
          </cell>
          <cell r="BN35">
            <v>5.8278229698535237E-2</v>
          </cell>
          <cell r="BO35">
            <v>5.2639450631194046E-2</v>
          </cell>
          <cell r="BP35">
            <v>5.7432669912132563E-2</v>
          </cell>
        </row>
        <row r="37">
          <cell r="A37" t="str">
            <v>Avg. Shares Out. (Mil.)—Basic</v>
          </cell>
          <cell r="AQ37">
            <v>229.143</v>
          </cell>
          <cell r="AR37">
            <v>245.44399999999999</v>
          </cell>
          <cell r="AS37">
            <v>247.53</v>
          </cell>
          <cell r="AT37">
            <v>267.32100000000003</v>
          </cell>
          <cell r="AU37">
            <v>281.00299999999999</v>
          </cell>
          <cell r="AV37">
            <v>253.87200000000001</v>
          </cell>
          <cell r="AW37">
            <v>291.44499999999999</v>
          </cell>
          <cell r="AX37">
            <v>291.44499999999999</v>
          </cell>
          <cell r="AY37">
            <v>297.46100000000001</v>
          </cell>
          <cell r="AZ37">
            <v>316.18599999999998</v>
          </cell>
          <cell r="BA37">
            <v>283.48200000000003</v>
          </cell>
          <cell r="BB37">
            <v>330.88200000000001</v>
          </cell>
          <cell r="BC37">
            <v>337.25700000000001</v>
          </cell>
          <cell r="BD37">
            <v>357.11599999999999</v>
          </cell>
          <cell r="BE37">
            <v>398.28399999999999</v>
          </cell>
          <cell r="BF37">
            <v>338.048</v>
          </cell>
          <cell r="BG37">
            <v>418.85700000000003</v>
          </cell>
          <cell r="BH37">
            <v>436.37599999999998</v>
          </cell>
          <cell r="BI37">
            <v>444.45599999999996</v>
          </cell>
          <cell r="BJ37">
            <v>446.95599999999996</v>
          </cell>
          <cell r="BK37">
            <v>436.66124999999994</v>
          </cell>
          <cell r="BL37">
            <v>447.75599999999997</v>
          </cell>
          <cell r="BM37">
            <v>481.38099999999997</v>
          </cell>
          <cell r="BN37">
            <v>485.80799999999999</v>
          </cell>
          <cell r="BO37">
            <v>506.608</v>
          </cell>
          <cell r="BP37">
            <v>489.553</v>
          </cell>
        </row>
        <row r="38">
          <cell r="A38" t="str">
            <v>Avg. Shares Out. (Mil.)—Diluted</v>
          </cell>
          <cell r="S38">
            <v>95.12</v>
          </cell>
          <cell r="T38">
            <v>95.12</v>
          </cell>
          <cell r="U38">
            <v>95.12</v>
          </cell>
          <cell r="V38">
            <v>95.12</v>
          </cell>
          <cell r="X38">
            <v>95.12</v>
          </cell>
          <cell r="Y38">
            <v>95.12</v>
          </cell>
          <cell r="Z38">
            <v>95.12</v>
          </cell>
          <cell r="AA38">
            <v>96.112000000000009</v>
          </cell>
          <cell r="AC38">
            <v>186.304</v>
          </cell>
          <cell r="AD38">
            <v>189.96800000000002</v>
          </cell>
          <cell r="AE38">
            <v>201.26400000000001</v>
          </cell>
          <cell r="AF38">
            <v>197.05600000000001</v>
          </cell>
          <cell r="AH38">
            <v>199.744</v>
          </cell>
          <cell r="AI38">
            <v>213.488</v>
          </cell>
          <cell r="AJ38">
            <v>219.232</v>
          </cell>
          <cell r="AK38">
            <v>209.80799999999999</v>
          </cell>
          <cell r="AM38">
            <v>266.608</v>
          </cell>
          <cell r="AN38">
            <v>266.608</v>
          </cell>
          <cell r="AO38">
            <v>268.67180000000002</v>
          </cell>
          <cell r="AP38">
            <v>267.16800000000001</v>
          </cell>
          <cell r="AQ38">
            <v>253.58199999999999</v>
          </cell>
          <cell r="AR38">
            <v>270.62400000000002</v>
          </cell>
          <cell r="AS38">
            <v>277.50200000000001</v>
          </cell>
          <cell r="AT38">
            <v>297.85500000000002</v>
          </cell>
          <cell r="AU38">
            <v>312.31400000000002</v>
          </cell>
          <cell r="AV38">
            <v>281.75200000000001</v>
          </cell>
          <cell r="AW38">
            <v>320.137</v>
          </cell>
          <cell r="AX38">
            <v>317.113</v>
          </cell>
          <cell r="AY38">
            <v>327.62299999999999</v>
          </cell>
          <cell r="AZ38">
            <v>350.97699999999998</v>
          </cell>
          <cell r="BA38">
            <v>313.89400000000001</v>
          </cell>
          <cell r="BB38">
            <v>359.21300000000002</v>
          </cell>
          <cell r="BC38">
            <v>360.46499999999997</v>
          </cell>
          <cell r="BD38">
            <v>384.017</v>
          </cell>
          <cell r="BE38">
            <v>427.52100000000002</v>
          </cell>
          <cell r="BF38">
            <v>365.98700000000002</v>
          </cell>
          <cell r="BG38">
            <v>453.94400000000002</v>
          </cell>
          <cell r="BH38">
            <v>480.80099999999999</v>
          </cell>
          <cell r="BI38">
            <v>478.65699999999998</v>
          </cell>
          <cell r="BJ38">
            <v>502.81099999999998</v>
          </cell>
          <cell r="BK38">
            <v>479.05324999999999</v>
          </cell>
          <cell r="BL38">
            <v>511.98700000000002</v>
          </cell>
          <cell r="BM38">
            <v>501.29599999999999</v>
          </cell>
          <cell r="BN38">
            <v>507.94200000000001</v>
          </cell>
          <cell r="BO38">
            <v>526.79700000000003</v>
          </cell>
          <cell r="BP38">
            <v>502.00549999999998</v>
          </cell>
        </row>
        <row r="40">
          <cell r="A40" t="str">
            <v>CASH EARNINGS PER SHARE (1)</v>
          </cell>
          <cell r="S40">
            <v>-6.4760302775441368E-3</v>
          </cell>
          <cell r="T40">
            <v>6.1501261564339705E-3</v>
          </cell>
          <cell r="U40">
            <v>9.945332211942803E-3</v>
          </cell>
          <cell r="V40">
            <v>4.3944491169049535E-3</v>
          </cell>
          <cell r="W40">
            <v>1.4013877207737589E-2</v>
          </cell>
          <cell r="X40">
            <v>1.7031118587047878E-3</v>
          </cell>
          <cell r="Y40">
            <v>3.6164848612279185E-3</v>
          </cell>
          <cell r="Z40">
            <v>3.1223717409587554E-3</v>
          </cell>
          <cell r="AA40">
            <v>9.697020143166344E-3</v>
          </cell>
          <cell r="AB40">
            <v>1.8138988604057805E-2</v>
          </cell>
          <cell r="AC40">
            <v>9.8387581587083429E-3</v>
          </cell>
          <cell r="AD40">
            <v>1.061757769729637E-2</v>
          </cell>
          <cell r="AE40">
            <v>2.1563717306622419E-3</v>
          </cell>
          <cell r="AF40">
            <v>1.3640792465086083E-2</v>
          </cell>
          <cell r="AG40">
            <v>3.625350005175304E-2</v>
          </cell>
          <cell r="AH40">
            <v>1.3442217659125205E-2</v>
          </cell>
          <cell r="AI40">
            <v>1.8446007945195759E-2</v>
          </cell>
          <cell r="AJ40">
            <v>2.2820563622851061E-2</v>
          </cell>
          <cell r="AK40">
            <v>2.3726444204202918E-2</v>
          </cell>
          <cell r="AL40">
            <v>7.8435233431374943E-2</v>
          </cell>
          <cell r="AM40">
            <v>1.9305497209386058E-2</v>
          </cell>
          <cell r="AN40">
            <v>2.2111114445177896E-2</v>
          </cell>
          <cell r="AO40">
            <v>7.8087838023938143E-3</v>
          </cell>
          <cell r="AP40">
            <v>1.6274404120253941E-2</v>
          </cell>
          <cell r="AQ40">
            <v>6.5499799577211706E-2</v>
          </cell>
          <cell r="AR40">
            <v>7.9553180796972822E-2</v>
          </cell>
          <cell r="AS40">
            <v>9.450021981823542E-2</v>
          </cell>
          <cell r="AT40">
            <v>0.1107720199425893</v>
          </cell>
          <cell r="AU40">
            <v>0.11263343942314467</v>
          </cell>
          <cell r="AV40">
            <v>0.39</v>
          </cell>
          <cell r="AW40">
            <v>9.6261912868552985E-2</v>
          </cell>
          <cell r="AX40">
            <v>9.272404474114887E-2</v>
          </cell>
          <cell r="AY40">
            <v>9.5000000000000001E-2</v>
          </cell>
          <cell r="AZ40">
            <v>0.10985620140351064</v>
          </cell>
          <cell r="BA40">
            <v>0.4</v>
          </cell>
          <cell r="BB40">
            <v>0.10172516028094752</v>
          </cell>
          <cell r="BC40">
            <v>0.12002552258887846</v>
          </cell>
          <cell r="BD40">
            <v>0.15242554366082744</v>
          </cell>
          <cell r="BE40">
            <v>0.1698068632885866</v>
          </cell>
          <cell r="BF40">
            <v>0.54</v>
          </cell>
          <cell r="BG40">
            <v>0.17508987892779782</v>
          </cell>
          <cell r="BH40">
            <v>0.21802575285825138</v>
          </cell>
          <cell r="BI40">
            <v>0.25634013500272645</v>
          </cell>
          <cell r="BJ40">
            <v>0.21663408318433852</v>
          </cell>
          <cell r="BK40">
            <v>0.86608984997311422</v>
          </cell>
          <cell r="BL40">
            <v>0.17692636727104413</v>
          </cell>
          <cell r="BM40">
            <v>0.14557666528358545</v>
          </cell>
          <cell r="BN40">
            <v>0.16742462722121904</v>
          </cell>
          <cell r="BO40">
            <v>0.11653824907886691</v>
          </cell>
          <cell r="BP40">
            <v>0.62</v>
          </cell>
        </row>
        <row r="41">
          <cell r="A41" t="str">
            <v xml:space="preserve">     *Before Goodwill/Intang. Amortiz.</v>
          </cell>
        </row>
        <row r="42">
          <cell r="A42" t="str">
            <v>GAAP Operating Net EPS - Basic</v>
          </cell>
          <cell r="AQ42">
            <v>7.6319154414492177E-2</v>
          </cell>
          <cell r="AR42">
            <v>8.7714509215951406E-2</v>
          </cell>
          <cell r="AS42">
            <v>0.10594271401446276</v>
          </cell>
          <cell r="AT42">
            <v>0.12342464677298054</v>
          </cell>
          <cell r="AU42">
            <v>0.12518371689981961</v>
          </cell>
          <cell r="AV42">
            <v>0.38162144702842288</v>
          </cell>
          <cell r="AW42">
            <v>8.3586954656967694E-2</v>
          </cell>
          <cell r="AX42">
            <v>7.9037211137607227E-2</v>
          </cell>
          <cell r="AY42">
            <v>8.5745694393550578E-2</v>
          </cell>
          <cell r="AZ42">
            <v>9.1775094406456814E-2</v>
          </cell>
          <cell r="BA42">
            <v>0.34014495459458233</v>
          </cell>
          <cell r="BB42">
            <v>8.0956353020109909E-2</v>
          </cell>
          <cell r="BC42">
            <v>0.1022306431000693</v>
          </cell>
          <cell r="BD42">
            <v>0.13384726531435157</v>
          </cell>
          <cell r="BE42">
            <v>0.15201715358889595</v>
          </cell>
          <cell r="BF42">
            <v>0.46905141502342668</v>
          </cell>
          <cell r="BG42">
            <v>0.16738648273754586</v>
          </cell>
          <cell r="BH42">
            <v>0.21156525565109016</v>
          </cell>
          <cell r="BI42">
            <v>0.24199920802059158</v>
          </cell>
          <cell r="BJ42">
            <v>0.17658561469137998</v>
          </cell>
          <cell r="BK42">
            <v>0.79753656110060767</v>
          </cell>
          <cell r="BL42">
            <v>0.19726815497726458</v>
          </cell>
          <cell r="BM42">
            <v>0.14370114316934041</v>
          </cell>
          <cell r="BN42">
            <v>0.16876831999473135</v>
          </cell>
          <cell r="BO42">
            <v>0.11426586236301017</v>
          </cell>
          <cell r="BP42">
            <v>0.62</v>
          </cell>
        </row>
        <row r="43">
          <cell r="A43" t="str">
            <v>GAAP Operating Net EPS - Diluted</v>
          </cell>
          <cell r="AQ43">
            <v>6.8963885449282614E-2</v>
          </cell>
          <cell r="AR43">
            <v>0.05</v>
          </cell>
          <cell r="AS43">
            <v>0.06</v>
          </cell>
          <cell r="AT43">
            <v>7.4999999999999997E-2</v>
          </cell>
          <cell r="AU43">
            <v>0.09</v>
          </cell>
          <cell r="AV43">
            <v>0.34385913853317734</v>
          </cell>
          <cell r="AW43">
            <v>7.609554659411423E-2</v>
          </cell>
          <cell r="AX43">
            <v>7.2639721487292988E-2</v>
          </cell>
          <cell r="AY43">
            <v>7.7851677080058329E-2</v>
          </cell>
          <cell r="AZ43">
            <v>8.2677782304823255E-2</v>
          </cell>
          <cell r="BA43">
            <v>0.3092647274662888</v>
          </cell>
          <cell r="BB43">
            <v>7.4571354600195441E-2</v>
          </cell>
          <cell r="BC43">
            <v>9.564867601570215E-2</v>
          </cell>
          <cell r="BD43">
            <v>0.12447105206279922</v>
          </cell>
          <cell r="BE43">
            <v>0.14162111334881755</v>
          </cell>
          <cell r="BF43">
            <v>0.43631219602751437</v>
          </cell>
          <cell r="BG43">
            <v>0.15444856634298557</v>
          </cell>
          <cell r="BH43">
            <v>0.19201707151191474</v>
          </cell>
          <cell r="BI43">
            <v>0.22470788059090338</v>
          </cell>
          <cell r="BJ43">
            <v>0.15696951737332801</v>
          </cell>
          <cell r="BK43">
            <v>0.72814303581913165</v>
          </cell>
          <cell r="BL43">
            <v>0.17252000539076201</v>
          </cell>
          <cell r="BM43">
            <v>0.13799232389646088</v>
          </cell>
          <cell r="BN43">
            <v>0.16141409846006127</v>
          </cell>
          <cell r="BO43">
            <v>0.10988673056224665</v>
          </cell>
          <cell r="BP43">
            <v>0.58000000000000007</v>
          </cell>
        </row>
        <row r="44">
          <cell r="A44" t="str">
            <v>One-Time Items</v>
          </cell>
          <cell r="X44">
            <v>0.41600000000000004</v>
          </cell>
          <cell r="AQ44">
            <v>-9.2047324160022356E-2</v>
          </cell>
          <cell r="AT44">
            <v>-1.4959543021311457E-2</v>
          </cell>
          <cell r="AU44">
            <v>-5.4148888090162745E-2</v>
          </cell>
          <cell r="AV44">
            <v>-6.8198273659104455E-2</v>
          </cell>
          <cell r="AW44">
            <v>-0.12638405187942839</v>
          </cell>
          <cell r="AZ44">
            <v>-4.4552889754764603E-2</v>
          </cell>
          <cell r="BA44">
            <v>-0.17093694163419298</v>
          </cell>
          <cell r="BC44">
            <v>-9.7734870237054933E-3</v>
          </cell>
          <cell r="BE44">
            <v>-1.7587440149138871E-2</v>
          </cell>
          <cell r="BF44">
            <v>-2.7360927172844364E-2</v>
          </cell>
          <cell r="BG44">
            <v>-0.97076511640202312</v>
          </cell>
          <cell r="BH44">
            <v>-8.8175773344897374E-2</v>
          </cell>
          <cell r="BI44">
            <v>-8.3099171222817181E-2</v>
          </cell>
          <cell r="BJ44">
            <v>-0.54891400546129665</v>
          </cell>
          <cell r="BK44">
            <v>-1.6909540664310345</v>
          </cell>
          <cell r="BM44">
            <v>-0.82882373836939982</v>
          </cell>
          <cell r="BO44">
            <v>-9.8990692809564212E-2</v>
          </cell>
          <cell r="BP44">
            <v>-0.92781443117896401</v>
          </cell>
        </row>
        <row r="45">
          <cell r="A45" t="str">
            <v>GAAP Reported EPS - Basic</v>
          </cell>
          <cell r="AQ45">
            <v>-1.5728169745530179E-2</v>
          </cell>
          <cell r="AR45">
            <v>8.7714509215951406E-2</v>
          </cell>
          <cell r="AS45">
            <v>0.10594271401446276</v>
          </cell>
          <cell r="AT45">
            <v>0.10846510375166908</v>
          </cell>
          <cell r="AU45">
            <v>7.1034828809656864E-2</v>
          </cell>
          <cell r="AV45">
            <v>0.31342317336931841</v>
          </cell>
          <cell r="AW45">
            <v>-4.2797097222460695E-2</v>
          </cell>
          <cell r="AX45">
            <v>7.9037211137607227E-2</v>
          </cell>
          <cell r="AY45">
            <v>8.5745694393550578E-2</v>
          </cell>
          <cell r="AZ45">
            <v>4.7222204651692211E-2</v>
          </cell>
          <cell r="BA45">
            <v>0.16920801296038931</v>
          </cell>
          <cell r="BB45">
            <v>8.0956353020109909E-2</v>
          </cell>
          <cell r="BC45">
            <v>9.2457156076363803E-2</v>
          </cell>
          <cell r="BD45">
            <v>0.13384726531435157</v>
          </cell>
          <cell r="BE45">
            <v>0.13313866487230175</v>
          </cell>
          <cell r="BF45">
            <v>0.43942916122157666</v>
          </cell>
          <cell r="BG45">
            <v>-0.88469811892841654</v>
          </cell>
          <cell r="BH45">
            <v>0.11441279997066776</v>
          </cell>
          <cell r="BI45">
            <v>0.15250553485609383</v>
          </cell>
          <cell r="BJ45">
            <v>-0.44092483376439651</v>
          </cell>
          <cell r="BK45">
            <v>-1.0575789114184286</v>
          </cell>
          <cell r="BL45">
            <v>0.19726815497726458</v>
          </cell>
          <cell r="BM45">
            <v>-0.68512259520005947</v>
          </cell>
          <cell r="BN45">
            <v>0.16876831999473135</v>
          </cell>
          <cell r="BO45">
            <v>1.133025929318103E-2</v>
          </cell>
          <cell r="BP45">
            <v>-0.3314147547481302</v>
          </cell>
        </row>
        <row r="46">
          <cell r="A46" t="str">
            <v>GAAP Reported EPS - Diluted</v>
          </cell>
          <cell r="AQ46">
            <v>-2.3083438710739743E-2</v>
          </cell>
          <cell r="AR46">
            <v>0.05</v>
          </cell>
          <cell r="AS46">
            <v>0.06</v>
          </cell>
          <cell r="AT46">
            <v>6.0040456978688539E-2</v>
          </cell>
          <cell r="AU46">
            <v>3.5851111909837252E-2</v>
          </cell>
          <cell r="AV46">
            <v>0.27566086487407288</v>
          </cell>
          <cell r="AW46">
            <v>-5.0288505285314158E-2</v>
          </cell>
          <cell r="AX46">
            <v>7.2639721487292988E-2</v>
          </cell>
          <cell r="AY46">
            <v>7.7851677080058329E-2</v>
          </cell>
          <cell r="AZ46">
            <v>3.8124892550058652E-2</v>
          </cell>
          <cell r="BA46">
            <v>0.17288326792341435</v>
          </cell>
          <cell r="BB46">
            <v>7.4571354600195441E-2</v>
          </cell>
          <cell r="BC46">
            <v>8.5875188991996657E-2</v>
          </cell>
          <cell r="BD46">
            <v>0.12447105206279922</v>
          </cell>
          <cell r="BE46">
            <v>0.12403367319967867</v>
          </cell>
          <cell r="BF46">
            <v>0.40895126885466998</v>
          </cell>
          <cell r="BG46">
            <v>-0.81631655005903758</v>
          </cell>
          <cell r="BH46">
            <v>0.10384129816701737</v>
          </cell>
          <cell r="BI46">
            <v>0.1416087093680862</v>
          </cell>
          <cell r="BJ46">
            <v>-0.39194448808796867</v>
          </cell>
          <cell r="BK46">
            <v>-0.96281103061190287</v>
          </cell>
          <cell r="BL46">
            <v>0.17252000539076201</v>
          </cell>
          <cell r="BM46">
            <v>-0.69083141447293894</v>
          </cell>
          <cell r="BN46">
            <v>0.16141409846006127</v>
          </cell>
          <cell r="BO46">
            <v>1.0896037752682441E-2</v>
          </cell>
          <cell r="BP46">
            <v>-0.34781443117896393</v>
          </cell>
        </row>
        <row r="48">
          <cell r="BK48" t="str">
            <v>CY00</v>
          </cell>
          <cell r="BP48" t="str">
            <v>CY01</v>
          </cell>
        </row>
        <row r="49">
          <cell r="BJ49" t="str">
            <v>Net Sales</v>
          </cell>
          <cell r="BK49">
            <v>11223.960999999999</v>
          </cell>
          <cell r="BO49" t="str">
            <v>Net Sales</v>
          </cell>
          <cell r="BP49">
            <v>12922.989000000001</v>
          </cell>
        </row>
        <row r="50">
          <cell r="BJ50" t="str">
            <v>EPS-GAAP</v>
          </cell>
          <cell r="BK50">
            <v>0.70000000000000007</v>
          </cell>
          <cell r="BO50" t="str">
            <v>EPS-GAAP</v>
          </cell>
          <cell r="BP50">
            <v>0.63</v>
          </cell>
        </row>
        <row r="51">
          <cell r="BJ51" t="str">
            <v>Cash-EPS</v>
          </cell>
          <cell r="BK51">
            <v>0.83</v>
          </cell>
          <cell r="BO51" t="str">
            <v>Cash-EPS</v>
          </cell>
          <cell r="BP51">
            <v>0.72000000000000008</v>
          </cell>
        </row>
        <row r="53">
          <cell r="A53" t="str">
            <v>Source: Company financials &amp; Citigroup Investment Research estimates.</v>
          </cell>
        </row>
        <row r="54">
          <cell r="A54" t="str">
            <v>(1) First Call Maintains Cash Earnings Estimates for Flextronics</v>
          </cell>
        </row>
        <row r="55">
          <cell r="A55" t="str">
            <v>Table 2. Flextronics - Quarterly Income Statement—Operating Metrics</v>
          </cell>
        </row>
        <row r="57">
          <cell r="S57">
            <v>33756</v>
          </cell>
          <cell r="T57">
            <v>33848</v>
          </cell>
          <cell r="U57">
            <v>33939</v>
          </cell>
          <cell r="V57">
            <v>34029</v>
          </cell>
          <cell r="W57" t="str">
            <v>FY</v>
          </cell>
          <cell r="X57">
            <v>34121</v>
          </cell>
          <cell r="Y57">
            <v>34213</v>
          </cell>
          <cell r="Z57">
            <v>34304</v>
          </cell>
          <cell r="AA57">
            <v>34394</v>
          </cell>
          <cell r="AB57" t="str">
            <v>FY</v>
          </cell>
          <cell r="AC57">
            <v>34486</v>
          </cell>
          <cell r="AD57">
            <v>34578</v>
          </cell>
          <cell r="AE57">
            <v>34669</v>
          </cell>
          <cell r="AF57">
            <v>34759</v>
          </cell>
          <cell r="AG57" t="str">
            <v>FY</v>
          </cell>
          <cell r="AH57">
            <v>34851</v>
          </cell>
          <cell r="AI57">
            <v>34943</v>
          </cell>
          <cell r="AJ57">
            <v>35034</v>
          </cell>
          <cell r="AK57">
            <v>35125</v>
          </cell>
          <cell r="AL57" t="str">
            <v>FY</v>
          </cell>
          <cell r="AM57">
            <v>35217</v>
          </cell>
          <cell r="AN57">
            <v>35309</v>
          </cell>
          <cell r="AO57">
            <v>35400</v>
          </cell>
          <cell r="AP57">
            <v>35490</v>
          </cell>
          <cell r="AQ57" t="str">
            <v>FY</v>
          </cell>
          <cell r="AR57">
            <v>35582</v>
          </cell>
          <cell r="AS57">
            <v>35674</v>
          </cell>
          <cell r="AT57">
            <v>35765</v>
          </cell>
          <cell r="AU57">
            <v>35855</v>
          </cell>
          <cell r="AV57" t="str">
            <v>FY</v>
          </cell>
          <cell r="AW57">
            <v>35947</v>
          </cell>
          <cell r="AX57">
            <v>36039</v>
          </cell>
          <cell r="AY57">
            <v>36130</v>
          </cell>
          <cell r="AZ57">
            <v>36220</v>
          </cell>
          <cell r="BA57" t="str">
            <v>FY</v>
          </cell>
          <cell r="BB57">
            <v>36312</v>
          </cell>
          <cell r="BC57">
            <v>36404</v>
          </cell>
          <cell r="BD57">
            <v>36495</v>
          </cell>
          <cell r="BE57">
            <v>36586</v>
          </cell>
          <cell r="BF57" t="str">
            <v>FY</v>
          </cell>
          <cell r="BG57">
            <v>36678</v>
          </cell>
          <cell r="BH57">
            <v>36770</v>
          </cell>
          <cell r="BI57">
            <v>36861</v>
          </cell>
          <cell r="BJ57">
            <v>36951</v>
          </cell>
          <cell r="BK57" t="str">
            <v>FY</v>
          </cell>
          <cell r="BL57">
            <v>37043</v>
          </cell>
          <cell r="BM57">
            <v>37135</v>
          </cell>
          <cell r="BN57">
            <v>37226</v>
          </cell>
          <cell r="BO57">
            <v>37316</v>
          </cell>
          <cell r="BP57" t="str">
            <v>FY</v>
          </cell>
        </row>
        <row r="58">
          <cell r="S58" t="str">
            <v>1Q</v>
          </cell>
          <cell r="T58" t="str">
            <v>2Q</v>
          </cell>
          <cell r="U58" t="str">
            <v>3Q</v>
          </cell>
          <cell r="V58" t="str">
            <v>4Q</v>
          </cell>
          <cell r="W58">
            <v>1993</v>
          </cell>
          <cell r="X58" t="str">
            <v>1Q</v>
          </cell>
          <cell r="Y58" t="str">
            <v>2Q</v>
          </cell>
          <cell r="Z58" t="str">
            <v>3Q</v>
          </cell>
          <cell r="AA58" t="str">
            <v>4Q</v>
          </cell>
          <cell r="AB58">
            <v>1994</v>
          </cell>
          <cell r="AC58" t="str">
            <v>1Q</v>
          </cell>
          <cell r="AD58" t="str">
            <v>2Q</v>
          </cell>
          <cell r="AE58" t="str">
            <v>3Q</v>
          </cell>
          <cell r="AF58" t="str">
            <v>4Q</v>
          </cell>
          <cell r="AG58">
            <v>1995</v>
          </cell>
          <cell r="AH58" t="str">
            <v>1Q</v>
          </cell>
          <cell r="AI58" t="str">
            <v>2Q</v>
          </cell>
          <cell r="AJ58" t="str">
            <v>3Q</v>
          </cell>
          <cell r="AK58" t="str">
            <v>4Q</v>
          </cell>
          <cell r="AL58">
            <v>1996</v>
          </cell>
          <cell r="AM58" t="str">
            <v>1Q</v>
          </cell>
          <cell r="AN58" t="str">
            <v>2Q</v>
          </cell>
          <cell r="AO58" t="str">
            <v>3Q</v>
          </cell>
          <cell r="AP58" t="str">
            <v>4Q</v>
          </cell>
          <cell r="AQ58">
            <v>1997</v>
          </cell>
          <cell r="AR58" t="str">
            <v>1Q</v>
          </cell>
          <cell r="AS58" t="str">
            <v>2Q</v>
          </cell>
          <cell r="AT58" t="str">
            <v>3Q</v>
          </cell>
          <cell r="AU58" t="str">
            <v>4Q</v>
          </cell>
          <cell r="AV58">
            <v>1998</v>
          </cell>
          <cell r="AW58" t="str">
            <v>1Q</v>
          </cell>
          <cell r="AX58" t="str">
            <v>2Q</v>
          </cell>
          <cell r="AY58" t="str">
            <v>3Q</v>
          </cell>
          <cell r="AZ58" t="str">
            <v>4Q</v>
          </cell>
          <cell r="BA58">
            <v>1999</v>
          </cell>
          <cell r="BB58" t="str">
            <v>1Q</v>
          </cell>
          <cell r="BC58" t="str">
            <v>2Q</v>
          </cell>
          <cell r="BD58" t="str">
            <v>3Q</v>
          </cell>
          <cell r="BE58" t="str">
            <v>4Q</v>
          </cell>
          <cell r="BF58">
            <v>2000</v>
          </cell>
          <cell r="BG58" t="str">
            <v>1Q</v>
          </cell>
          <cell r="BH58" t="str">
            <v>2Q</v>
          </cell>
          <cell r="BI58" t="str">
            <v>3Q</v>
          </cell>
          <cell r="BJ58" t="str">
            <v>4Q</v>
          </cell>
          <cell r="BK58">
            <v>2001</v>
          </cell>
          <cell r="BL58" t="str">
            <v>1Q</v>
          </cell>
          <cell r="BM58" t="str">
            <v>2Q</v>
          </cell>
          <cell r="BN58" t="str">
            <v>3Q</v>
          </cell>
          <cell r="BO58" t="str">
            <v>4Q</v>
          </cell>
          <cell r="BP58">
            <v>2002</v>
          </cell>
        </row>
        <row r="59">
          <cell r="A59" t="str">
            <v>LTM Revenues</v>
          </cell>
          <cell r="AU59">
            <v>2577.9259999999999</v>
          </cell>
          <cell r="AV59">
            <v>2577.9259999999999</v>
          </cell>
          <cell r="AW59">
            <v>2874.114</v>
          </cell>
          <cell r="AX59">
            <v>3174.6499999999996</v>
          </cell>
          <cell r="AY59">
            <v>3555.6790000000001</v>
          </cell>
          <cell r="AZ59">
            <v>3952.7860000000001</v>
          </cell>
          <cell r="BA59">
            <v>3952.7860000000001</v>
          </cell>
          <cell r="BB59">
            <v>4350.0329999999994</v>
          </cell>
          <cell r="BC59">
            <v>4961.5559999999996</v>
          </cell>
          <cell r="BD59">
            <v>5882.8329999999996</v>
          </cell>
          <cell r="BE59">
            <v>6959.1219999999994</v>
          </cell>
          <cell r="BF59">
            <v>6959.1219999999994</v>
          </cell>
          <cell r="BG59">
            <v>8398.7759999999998</v>
          </cell>
          <cell r="BH59">
            <v>9952.4079999999994</v>
          </cell>
          <cell r="BI59">
            <v>11223.960999999999</v>
          </cell>
          <cell r="BJ59">
            <v>12109.699000000001</v>
          </cell>
          <cell r="BK59">
            <v>12109.699000000001</v>
          </cell>
          <cell r="BL59">
            <v>12543.323</v>
          </cell>
          <cell r="BM59">
            <v>12709.243</v>
          </cell>
          <cell r="BN59">
            <v>12922.989000000001</v>
          </cell>
          <cell r="BO59">
            <v>13104.847</v>
          </cell>
          <cell r="BP59">
            <v>13104.847</v>
          </cell>
        </row>
        <row r="60">
          <cell r="A60" t="str">
            <v>LTM Gross Margin</v>
          </cell>
          <cell r="AU60">
            <v>0.12870462534611152</v>
          </cell>
          <cell r="AV60">
            <v>0.12870462534611152</v>
          </cell>
          <cell r="AW60">
            <v>0.12482142322816696</v>
          </cell>
          <cell r="AX60">
            <v>0.12006236908005603</v>
          </cell>
          <cell r="AY60">
            <v>0.11592553771023757</v>
          </cell>
          <cell r="AZ60">
            <v>0.11145480681220785</v>
          </cell>
          <cell r="BA60">
            <v>0.11145480681220785</v>
          </cell>
          <cell r="BB60">
            <v>0.10762125252842906</v>
          </cell>
          <cell r="BC60">
            <v>0.10218487909841187</v>
          </cell>
          <cell r="BD60">
            <v>9.5411173494131155E-2</v>
          </cell>
          <cell r="BE60">
            <v>8.964924023461579E-2</v>
          </cell>
          <cell r="BF60">
            <v>8.964924023461579E-2</v>
          </cell>
          <cell r="BG60">
            <v>8.401450401820458E-2</v>
          </cell>
          <cell r="BH60">
            <v>8.1751873516439463E-2</v>
          </cell>
          <cell r="BI60">
            <v>8.1859692848184368E-2</v>
          </cell>
          <cell r="BJ60">
            <v>8.1075755887904458E-2</v>
          </cell>
          <cell r="BK60">
            <v>8.1075755887904458E-2</v>
          </cell>
          <cell r="BL60">
            <v>8.0284307435916344E-2</v>
          </cell>
          <cell r="BM60">
            <v>7.6022545166537517E-2</v>
          </cell>
          <cell r="BN60">
            <v>7.0998125897963782E-2</v>
          </cell>
          <cell r="BO60">
            <v>6.7141417217614269E-2</v>
          </cell>
          <cell r="BP60">
            <v>6.7141417217614269E-2</v>
          </cell>
        </row>
        <row r="61">
          <cell r="A61" t="str">
            <v>LTM SG&amp;A Margin</v>
          </cell>
          <cell r="AU61">
            <v>6.5888625197154618E-2</v>
          </cell>
          <cell r="AV61">
            <v>6.5888625197154618E-2</v>
          </cell>
          <cell r="AW61">
            <v>6.2970710278019579E-2</v>
          </cell>
          <cell r="AX61">
            <v>6.1830438001039496E-2</v>
          </cell>
          <cell r="AY61">
            <v>6.1187188157311161E-2</v>
          </cell>
          <cell r="AZ61">
            <v>6.084619809926467E-2</v>
          </cell>
          <cell r="BA61">
            <v>6.084619809926467E-2</v>
          </cell>
          <cell r="BB61">
            <v>5.9385526500603567E-2</v>
          </cell>
          <cell r="BC61">
            <v>5.558800505325346E-2</v>
          </cell>
          <cell r="BD61">
            <v>5.0914584860729514E-2</v>
          </cell>
          <cell r="BE61">
            <v>4.5975914777755013E-2</v>
          </cell>
          <cell r="BF61">
            <v>4.5975914777755013E-2</v>
          </cell>
          <cell r="BG61">
            <v>4.1300541888484706E-2</v>
          </cell>
          <cell r="BH61">
            <v>3.8289427041174356E-2</v>
          </cell>
          <cell r="BI61">
            <v>3.6375215487651824E-2</v>
          </cell>
          <cell r="BJ61">
            <v>3.5517728392753613E-2</v>
          </cell>
          <cell r="BK61">
            <v>3.5517728392753613E-2</v>
          </cell>
          <cell r="BL61">
            <v>3.5397876623283961E-2</v>
          </cell>
          <cell r="BM61">
            <v>3.474353271866782E-2</v>
          </cell>
          <cell r="BN61">
            <v>3.3828783727975001E-2</v>
          </cell>
          <cell r="BO61">
            <v>3.3849002586600209E-2</v>
          </cell>
          <cell r="BP61">
            <v>3.3849002586600209E-2</v>
          </cell>
        </row>
        <row r="62">
          <cell r="A62" t="str">
            <v>LTM EBIT</v>
          </cell>
          <cell r="AU62">
            <v>161.93499999999989</v>
          </cell>
          <cell r="AV62">
            <v>161.93499999999989</v>
          </cell>
          <cell r="AW62">
            <v>177.76599999999988</v>
          </cell>
          <cell r="AX62">
            <v>184.86599999999981</v>
          </cell>
          <cell r="AY62">
            <v>194.63199999999983</v>
          </cell>
          <cell r="AZ62">
            <v>200.04499999999979</v>
          </cell>
          <cell r="BA62">
            <v>200.04499999999979</v>
          </cell>
          <cell r="BB62">
            <v>209.82699999999983</v>
          </cell>
          <cell r="BC62">
            <v>231.19299999999998</v>
          </cell>
          <cell r="BD62">
            <v>261.76600000000002</v>
          </cell>
          <cell r="BE62">
            <v>303.92799999999988</v>
          </cell>
          <cell r="BF62">
            <v>303.92799999999988</v>
          </cell>
          <cell r="BG62">
            <v>358.74500000000012</v>
          </cell>
          <cell r="BH62">
            <v>432.55600000000015</v>
          </cell>
          <cell r="BI62">
            <v>510.51600000000019</v>
          </cell>
          <cell r="BJ62">
            <v>551.69400000000087</v>
          </cell>
          <cell r="BK62">
            <v>551.69400000000087</v>
          </cell>
          <cell r="BL62">
            <v>563.02500000000066</v>
          </cell>
          <cell r="BM62">
            <v>524.62500000000068</v>
          </cell>
          <cell r="BN62">
            <v>480.33900000000114</v>
          </cell>
          <cell r="BO62">
            <v>436.2920000000006</v>
          </cell>
          <cell r="BP62">
            <v>436.2920000000006</v>
          </cell>
        </row>
        <row r="63">
          <cell r="A63" t="str">
            <v>LTM Operating Margin</v>
          </cell>
          <cell r="AU63">
            <v>6.2816000148956913E-2</v>
          </cell>
          <cell r="AV63">
            <v>6.2816000148956913E-2</v>
          </cell>
          <cell r="AW63">
            <v>6.1850712950147373E-2</v>
          </cell>
          <cell r="AX63">
            <v>5.823193107901653E-2</v>
          </cell>
          <cell r="AY63">
            <v>5.4738349552926412E-2</v>
          </cell>
          <cell r="AZ63">
            <v>5.0608608712943169E-2</v>
          </cell>
          <cell r="BA63">
            <v>5.0608608712943169E-2</v>
          </cell>
          <cell r="BB63">
            <v>4.8235726027825505E-2</v>
          </cell>
          <cell r="BC63">
            <v>4.6596874045158415E-2</v>
          </cell>
          <cell r="BD63">
            <v>4.4496588633401633E-2</v>
          </cell>
          <cell r="BE63">
            <v>4.3673325456860777E-2</v>
          </cell>
          <cell r="BF63">
            <v>4.3673325456860777E-2</v>
          </cell>
          <cell r="BG63">
            <v>4.2713962129719868E-2</v>
          </cell>
          <cell r="BH63">
            <v>4.34624464752651E-2</v>
          </cell>
          <cell r="BI63">
            <v>4.5484477360532544E-2</v>
          </cell>
          <cell r="BJ63">
            <v>4.5558027495150859E-2</v>
          </cell>
          <cell r="BK63">
            <v>4.5558027495150859E-2</v>
          </cell>
          <cell r="BL63">
            <v>4.4886430812632397E-2</v>
          </cell>
          <cell r="BM63">
            <v>4.1279012447869683E-2</v>
          </cell>
          <cell r="BN63">
            <v>3.7169342169988774E-2</v>
          </cell>
          <cell r="BO63">
            <v>3.3292414631014053E-2</v>
          </cell>
          <cell r="BP63">
            <v>3.3292414631014053E-2</v>
          </cell>
        </row>
        <row r="64">
          <cell r="A64" t="str">
            <v>LTM EBITDA</v>
          </cell>
          <cell r="AU64">
            <v>229.11599999999987</v>
          </cell>
          <cell r="AV64">
            <v>229.11599999999987</v>
          </cell>
          <cell r="AW64">
            <v>258.58399999999983</v>
          </cell>
          <cell r="AX64">
            <v>280.63499999999982</v>
          </cell>
          <cell r="AY64">
            <v>306.02399999999983</v>
          </cell>
          <cell r="AZ64">
            <v>324.48799999999977</v>
          </cell>
          <cell r="BA64">
            <v>324.48799999999977</v>
          </cell>
          <cell r="BB64">
            <v>346.66599999999983</v>
          </cell>
          <cell r="BC64">
            <v>379.82599999999996</v>
          </cell>
          <cell r="BD64">
            <v>426.178</v>
          </cell>
          <cell r="BE64">
            <v>491.52499999999986</v>
          </cell>
          <cell r="BF64">
            <v>491.52499999999986</v>
          </cell>
          <cell r="BG64">
            <v>563.91200000000003</v>
          </cell>
          <cell r="BH64">
            <v>661.64300000000014</v>
          </cell>
          <cell r="BI64">
            <v>764.50300000000016</v>
          </cell>
          <cell r="BJ64">
            <v>833.38100000000077</v>
          </cell>
          <cell r="BK64">
            <v>833.38100000000077</v>
          </cell>
          <cell r="BL64">
            <v>861.65435200000059</v>
          </cell>
          <cell r="BM64">
            <v>834.37935200000084</v>
          </cell>
          <cell r="BN64">
            <v>800.99335200000121</v>
          </cell>
          <cell r="BO64">
            <v>752.64635200000066</v>
          </cell>
          <cell r="BP64">
            <v>752.64635200000066</v>
          </cell>
        </row>
        <row r="65">
          <cell r="A65" t="str">
            <v>LTM EBITDA Margin</v>
          </cell>
          <cell r="AU65">
            <v>8.8876096521001716E-2</v>
          </cell>
          <cell r="AV65">
            <v>8.8876096521001716E-2</v>
          </cell>
          <cell r="AW65">
            <v>8.996998727259943E-2</v>
          </cell>
          <cell r="AX65">
            <v>8.8398721118863446E-2</v>
          </cell>
          <cell r="AY65">
            <v>8.6066261886970058E-2</v>
          </cell>
          <cell r="AZ65">
            <v>8.2090960654080378E-2</v>
          </cell>
          <cell r="BA65">
            <v>8.2090960654080378E-2</v>
          </cell>
          <cell r="BB65">
            <v>7.9692728767804727E-2</v>
          </cell>
          <cell r="BC65">
            <v>7.6553806910574021E-2</v>
          </cell>
          <cell r="BD65">
            <v>7.2444347816774682E-2</v>
          </cell>
          <cell r="BE65">
            <v>7.063031802000308E-2</v>
          </cell>
          <cell r="BG65">
            <v>6.7142164524926023E-2</v>
          </cell>
          <cell r="BH65">
            <v>6.6480694923278891E-2</v>
          </cell>
          <cell r="BI65">
            <v>6.8113476160510555E-2</v>
          </cell>
          <cell r="BJ65">
            <v>6.8819299307109186E-2</v>
          </cell>
          <cell r="BL65">
            <v>6.8694264829184462E-2</v>
          </cell>
          <cell r="BM65">
            <v>6.565138081001369E-2</v>
          </cell>
          <cell r="BN65">
            <v>6.1982050127876852E-2</v>
          </cell>
          <cell r="BO65">
            <v>5.7432669912132563E-2</v>
          </cell>
        </row>
        <row r="66">
          <cell r="A66" t="str">
            <v>LTM Net Income</v>
          </cell>
          <cell r="AU66">
            <v>105.41699999999989</v>
          </cell>
          <cell r="AV66">
            <v>105.41699999999989</v>
          </cell>
          <cell r="AW66">
            <v>110.02399999999986</v>
          </cell>
          <cell r="AX66">
            <v>108.98399999999984</v>
          </cell>
          <cell r="AY66">
            <v>103.69099999999983</v>
          </cell>
          <cell r="AZ66">
            <v>101.91999999999979</v>
          </cell>
          <cell r="BA66">
            <v>101.91999999999979</v>
          </cell>
          <cell r="BB66">
            <v>104.34599999999985</v>
          </cell>
          <cell r="BC66">
            <v>115.78899999999999</v>
          </cell>
          <cell r="BD66">
            <v>138.08199999999999</v>
          </cell>
          <cell r="BE66">
            <v>169.6099999999999</v>
          </cell>
          <cell r="BF66">
            <v>169.6099999999999</v>
          </cell>
          <cell r="BG66">
            <v>212.93400000000011</v>
          </cell>
          <cell r="BH66">
            <v>270.77800000000013</v>
          </cell>
          <cell r="BI66">
            <v>330.53700000000026</v>
          </cell>
          <cell r="BJ66">
            <v>348.91700000000083</v>
          </cell>
          <cell r="BK66">
            <v>348.91700000000083</v>
          </cell>
          <cell r="BL66">
            <v>367.1340000000007</v>
          </cell>
          <cell r="BM66">
            <v>343.98700000000076</v>
          </cell>
          <cell r="BN66">
            <v>318.4180000000012</v>
          </cell>
          <cell r="BO66">
            <v>297.38000000000062</v>
          </cell>
          <cell r="BP66">
            <v>297.38000000000062</v>
          </cell>
        </row>
        <row r="67">
          <cell r="A67" t="str">
            <v>LTM Net Margin</v>
          </cell>
          <cell r="AU67">
            <v>4.0892174562031605E-2</v>
          </cell>
          <cell r="AV67">
            <v>4.0892174562031605E-2</v>
          </cell>
          <cell r="AW67">
            <v>3.8281014601369276E-2</v>
          </cell>
          <cell r="AX67">
            <v>3.4329453640558755E-2</v>
          </cell>
          <cell r="AY67">
            <v>2.9162081278990545E-2</v>
          </cell>
          <cell r="AZ67">
            <v>2.578434552237328E-2</v>
          </cell>
          <cell r="BA67">
            <v>2.578434552237328E-2</v>
          </cell>
          <cell r="BB67">
            <v>2.3987404233485093E-2</v>
          </cell>
          <cell r="BC67">
            <v>2.3337235335044088E-2</v>
          </cell>
          <cell r="BD67">
            <v>2.3472024448084793E-2</v>
          </cell>
          <cell r="BE67">
            <v>2.4372327428661248E-2</v>
          </cell>
          <cell r="BF67">
            <v>2.4372327428661248E-2</v>
          </cell>
          <cell r="BG67">
            <v>2.5352980005657982E-2</v>
          </cell>
          <cell r="BH67">
            <v>2.7207284910345332E-2</v>
          </cell>
          <cell r="BI67">
            <v>2.9449229198141393E-2</v>
          </cell>
          <cell r="BJ67">
            <v>2.8813020042859926E-2</v>
          </cell>
          <cell r="BK67">
            <v>2.8813020042859926E-2</v>
          </cell>
          <cell r="BL67">
            <v>2.926927736772789E-2</v>
          </cell>
          <cell r="BM67">
            <v>2.706589212276457E-2</v>
          </cell>
          <cell r="BN67">
            <v>2.4639655732895938E-2</v>
          </cell>
          <cell r="BO67">
            <v>2.2692367182920992E-2</v>
          </cell>
          <cell r="BP67">
            <v>2.2692367182920992E-2</v>
          </cell>
        </row>
        <row r="68">
          <cell r="A68" t="str">
            <v>LTM EPS</v>
          </cell>
          <cell r="AU68">
            <v>0.27500000000000002</v>
          </cell>
          <cell r="AV68">
            <v>0.27500000000000002</v>
          </cell>
          <cell r="AW68">
            <v>0.30109554659411425</v>
          </cell>
          <cell r="AX68">
            <v>0.31373526808140723</v>
          </cell>
          <cell r="AY68">
            <v>0.31658694516146557</v>
          </cell>
          <cell r="AZ68">
            <v>0.3092647274662888</v>
          </cell>
          <cell r="BA68">
            <v>0.3092647274662888</v>
          </cell>
          <cell r="BB68">
            <v>0.30774053547237001</v>
          </cell>
          <cell r="BC68">
            <v>0.33074949000077913</v>
          </cell>
          <cell r="BD68">
            <v>0.37736886498352007</v>
          </cell>
          <cell r="BE68">
            <v>0.43631219602751437</v>
          </cell>
          <cell r="BF68">
            <v>0.43631219602751437</v>
          </cell>
          <cell r="BG68">
            <v>0.51618940777030453</v>
          </cell>
          <cell r="BH68">
            <v>0.6125578032665171</v>
          </cell>
          <cell r="BI68">
            <v>0.71279463179462121</v>
          </cell>
          <cell r="BJ68">
            <v>0.72814303581913165</v>
          </cell>
          <cell r="BK68">
            <v>0.72814303581913165</v>
          </cell>
          <cell r="BL68">
            <v>0.74621447486690817</v>
          </cell>
          <cell r="BM68">
            <v>0.69218972725145433</v>
          </cell>
          <cell r="BN68">
            <v>0.6288959451206122</v>
          </cell>
          <cell r="BO68">
            <v>0.58181315830953073</v>
          </cell>
          <cell r="BP68">
            <v>0.58181315830953073</v>
          </cell>
        </row>
        <row r="69">
          <cell r="A69" t="str">
            <v xml:space="preserve">LTM Cash EPS  </v>
          </cell>
          <cell r="AU69">
            <v>0.39745885998094221</v>
          </cell>
          <cell r="AV69">
            <v>0.39745885998094221</v>
          </cell>
          <cell r="AW69">
            <v>0.4141675920525224</v>
          </cell>
          <cell r="AX69">
            <v>0.4123914169754358</v>
          </cell>
          <cell r="AY69">
            <v>0.39661939703284654</v>
          </cell>
          <cell r="AZ69">
            <v>0.39384215901321251</v>
          </cell>
          <cell r="BA69">
            <v>0.39384215901321251</v>
          </cell>
          <cell r="BB69">
            <v>0.39930540642560702</v>
          </cell>
          <cell r="BC69">
            <v>0.4266068842733366</v>
          </cell>
          <cell r="BD69">
            <v>0.48403242793416407</v>
          </cell>
          <cell r="BE69">
            <v>0.54398308981923993</v>
          </cell>
          <cell r="BF69">
            <v>0.54398308981923993</v>
          </cell>
          <cell r="BG69">
            <v>0.61734780846609028</v>
          </cell>
          <cell r="BH69">
            <v>0.71534803873546315</v>
          </cell>
          <cell r="BI69">
            <v>0.83</v>
          </cell>
          <cell r="BJ69">
            <v>0.86608984997311411</v>
          </cell>
          <cell r="BK69">
            <v>0.86608984997311411</v>
          </cell>
          <cell r="BL69">
            <v>0.86792633831636046</v>
          </cell>
          <cell r="BM69">
            <v>0.79547725074169462</v>
          </cell>
          <cell r="BN69">
            <v>0.72000000000000008</v>
          </cell>
          <cell r="BO69">
            <v>0.60646590885471552</v>
          </cell>
          <cell r="BP69">
            <v>0.60646590885471552</v>
          </cell>
        </row>
        <row r="70">
          <cell r="A70" t="str">
            <v>FTM Revenues</v>
          </cell>
          <cell r="AR70">
            <v>2577.9259999999999</v>
          </cell>
          <cell r="AS70">
            <v>2874.114</v>
          </cell>
          <cell r="AT70">
            <v>3174.6499999999996</v>
          </cell>
          <cell r="AU70">
            <v>3555.6790000000001</v>
          </cell>
          <cell r="AV70">
            <v>3555.6790000000001</v>
          </cell>
          <cell r="AW70">
            <v>3952.7860000000001</v>
          </cell>
          <cell r="AX70">
            <v>4350.0329999999994</v>
          </cell>
          <cell r="AY70">
            <v>4961.5559999999996</v>
          </cell>
          <cell r="AZ70">
            <v>5882.8329999999996</v>
          </cell>
          <cell r="BA70">
            <v>5882.8329999999996</v>
          </cell>
          <cell r="BB70">
            <v>6959.1219999999994</v>
          </cell>
          <cell r="BC70">
            <v>8398.7759999999998</v>
          </cell>
          <cell r="BD70">
            <v>9952.4079999999994</v>
          </cell>
          <cell r="BE70">
            <v>11223.960999999999</v>
          </cell>
          <cell r="BF70">
            <v>11223.960999999999</v>
          </cell>
          <cell r="BG70">
            <v>12109.699000000001</v>
          </cell>
          <cell r="BH70">
            <v>12543.323</v>
          </cell>
          <cell r="BI70">
            <v>12709.243</v>
          </cell>
          <cell r="BJ70">
            <v>12922.989000000001</v>
          </cell>
          <cell r="BK70">
            <v>12922.989000000001</v>
          </cell>
          <cell r="BL70">
            <v>13104.847</v>
          </cell>
          <cell r="BM70">
            <v>13121.276</v>
          </cell>
          <cell r="BN70">
            <v>13216.971</v>
          </cell>
          <cell r="BO70">
            <v>13615.425999999999</v>
          </cell>
          <cell r="BP70">
            <v>13615.425999999999</v>
          </cell>
        </row>
        <row r="71">
          <cell r="A71" t="str">
            <v>FTM Gross Margin</v>
          </cell>
          <cell r="AR71">
            <v>0.12870462534611152</v>
          </cell>
          <cell r="AS71">
            <v>0.12482142322816696</v>
          </cell>
          <cell r="AT71">
            <v>0.12006236908005603</v>
          </cell>
          <cell r="AU71">
            <v>0.11592553771023757</v>
          </cell>
          <cell r="AV71">
            <v>0.11592553771023757</v>
          </cell>
          <cell r="AW71">
            <v>0.11145480681220785</v>
          </cell>
          <cell r="AX71">
            <v>0.10762125252842906</v>
          </cell>
          <cell r="AY71">
            <v>0.10218487909841187</v>
          </cell>
          <cell r="AZ71">
            <v>9.5411173494131155E-2</v>
          </cell>
          <cell r="BA71">
            <v>9.5411173494131155E-2</v>
          </cell>
          <cell r="BB71">
            <v>8.964924023461579E-2</v>
          </cell>
          <cell r="BC71">
            <v>8.401450401820458E-2</v>
          </cell>
          <cell r="BD71">
            <v>8.1751873516439463E-2</v>
          </cell>
          <cell r="BE71">
            <v>8.1859692848184368E-2</v>
          </cell>
          <cell r="BF71">
            <v>8.1859692848184368E-2</v>
          </cell>
          <cell r="BG71">
            <v>8.1075755887904458E-2</v>
          </cell>
          <cell r="BH71">
            <v>8.0284307435916344E-2</v>
          </cell>
          <cell r="BI71">
            <v>7.6022545166537517E-2</v>
          </cell>
          <cell r="BJ71">
            <v>7.0998125897963782E-2</v>
          </cell>
          <cell r="BK71">
            <v>7.0998125897963782E-2</v>
          </cell>
          <cell r="BL71">
            <v>6.7141417217614269E-2</v>
          </cell>
          <cell r="BM71">
            <v>6.2126579762517058E-2</v>
          </cell>
          <cell r="BN71">
            <v>5.9670101417336877E-2</v>
          </cell>
          <cell r="BO71">
            <v>5.6921832633073682E-2</v>
          </cell>
          <cell r="BP71">
            <v>5.6921832633073682E-2</v>
          </cell>
        </row>
        <row r="72">
          <cell r="A72" t="str">
            <v>FTM SG&amp;A Margin</v>
          </cell>
          <cell r="AR72">
            <v>6.5888625197154618E-2</v>
          </cell>
          <cell r="AS72">
            <v>6.2970710278019579E-2</v>
          </cell>
          <cell r="AT72">
            <v>6.1830438001039496E-2</v>
          </cell>
          <cell r="AU72">
            <v>6.1187188157311168E-2</v>
          </cell>
          <cell r="AV72">
            <v>6.1187188157311168E-2</v>
          </cell>
          <cell r="AW72">
            <v>6.084619809926467E-2</v>
          </cell>
          <cell r="AX72">
            <v>5.9385526500603567E-2</v>
          </cell>
          <cell r="AY72">
            <v>5.558800505325346E-2</v>
          </cell>
          <cell r="AZ72">
            <v>5.0914584860729514E-2</v>
          </cell>
          <cell r="BA72">
            <v>5.0914584860729514E-2</v>
          </cell>
          <cell r="BB72">
            <v>4.5975914777755013E-2</v>
          </cell>
          <cell r="BC72">
            <v>4.1300541888484706E-2</v>
          </cell>
          <cell r="BD72">
            <v>3.8289427041174356E-2</v>
          </cell>
          <cell r="BE72">
            <v>3.6375215487651824E-2</v>
          </cell>
          <cell r="BF72">
            <v>3.6375215487651824E-2</v>
          </cell>
          <cell r="BG72">
            <v>3.5517728392753606E-2</v>
          </cell>
          <cell r="BH72">
            <v>3.5397876623283961E-2</v>
          </cell>
          <cell r="BI72">
            <v>3.474353271866782E-2</v>
          </cell>
          <cell r="BJ72">
            <v>3.3828783727975001E-2</v>
          </cell>
          <cell r="BK72">
            <v>3.3828783727975001E-2</v>
          </cell>
          <cell r="BL72">
            <v>3.3849002586600209E-2</v>
          </cell>
          <cell r="BM72">
            <v>3.4254976421500473E-2</v>
          </cell>
          <cell r="BN72">
            <v>3.4341605198346885E-2</v>
          </cell>
          <cell r="BO72">
            <v>3.3789100686236334E-2</v>
          </cell>
          <cell r="BP72">
            <v>3.3789100686236334E-2</v>
          </cell>
        </row>
        <row r="73">
          <cell r="A73" t="str">
            <v>FTM EBIT</v>
          </cell>
          <cell r="AR73">
            <v>161.93499999999989</v>
          </cell>
          <cell r="AS73">
            <v>177.76599999999988</v>
          </cell>
          <cell r="AT73">
            <v>184.86599999999981</v>
          </cell>
          <cell r="AU73">
            <v>194.63199999999983</v>
          </cell>
          <cell r="AV73">
            <v>194.63199999999983</v>
          </cell>
          <cell r="AW73">
            <v>200.04499999999979</v>
          </cell>
          <cell r="AX73">
            <v>209.82699999999983</v>
          </cell>
          <cell r="AY73">
            <v>231.19299999999998</v>
          </cell>
          <cell r="AZ73">
            <v>261.76600000000002</v>
          </cell>
          <cell r="BA73">
            <v>261.76600000000002</v>
          </cell>
          <cell r="BB73">
            <v>303.92799999999988</v>
          </cell>
          <cell r="BC73">
            <v>358.74500000000012</v>
          </cell>
          <cell r="BD73">
            <v>432.55600000000015</v>
          </cell>
          <cell r="BE73">
            <v>510.51600000000019</v>
          </cell>
          <cell r="BF73">
            <v>510.51600000000019</v>
          </cell>
          <cell r="BG73">
            <v>551.69400000000087</v>
          </cell>
          <cell r="BH73">
            <v>563.02500000000066</v>
          </cell>
          <cell r="BI73">
            <v>524.62500000000068</v>
          </cell>
          <cell r="BJ73">
            <v>480.33900000000114</v>
          </cell>
          <cell r="BK73">
            <v>480.33900000000114</v>
          </cell>
          <cell r="BL73">
            <v>436.2920000000006</v>
          </cell>
          <cell r="BM73">
            <v>365.71100000000075</v>
          </cell>
          <cell r="BN73">
            <v>334.76600000000036</v>
          </cell>
          <cell r="BO73">
            <v>314.96199999999988</v>
          </cell>
          <cell r="BP73">
            <v>314.96199999999988</v>
          </cell>
        </row>
        <row r="74">
          <cell r="A74" t="str">
            <v>FTM Operating Margin</v>
          </cell>
          <cell r="AR74">
            <v>6.2816000148956913E-2</v>
          </cell>
          <cell r="AS74">
            <v>6.1850712950147373E-2</v>
          </cell>
          <cell r="AT74">
            <v>5.823193107901653E-2</v>
          </cell>
          <cell r="AU74">
            <v>5.4738349552926412E-2</v>
          </cell>
          <cell r="AV74">
            <v>5.4738349552926412E-2</v>
          </cell>
          <cell r="AW74">
            <v>5.0608608712943169E-2</v>
          </cell>
          <cell r="AX74">
            <v>4.8235726027825505E-2</v>
          </cell>
          <cell r="AY74">
            <v>4.6596874045158415E-2</v>
          </cell>
          <cell r="AZ74">
            <v>4.4496588633401633E-2</v>
          </cell>
          <cell r="BA74">
            <v>4.4496588633401633E-2</v>
          </cell>
          <cell r="BB74">
            <v>4.3673325456860777E-2</v>
          </cell>
          <cell r="BC74">
            <v>4.2713962129719868E-2</v>
          </cell>
          <cell r="BD74">
            <v>4.34624464752651E-2</v>
          </cell>
          <cell r="BE74">
            <v>4.5484477360532544E-2</v>
          </cell>
          <cell r="BF74">
            <v>4.5484477360532544E-2</v>
          </cell>
          <cell r="BG74">
            <v>4.5558027495150859E-2</v>
          </cell>
          <cell r="BH74">
            <v>4.4886430812632397E-2</v>
          </cell>
          <cell r="BI74">
            <v>4.1279012447869683E-2</v>
          </cell>
          <cell r="BJ74">
            <v>3.7169342169988774E-2</v>
          </cell>
          <cell r="BK74">
            <v>3.7169342169988774E-2</v>
          </cell>
          <cell r="BL74">
            <v>3.3292414631014053E-2</v>
          </cell>
          <cell r="BM74">
            <v>2.7871603341016588E-2</v>
          </cell>
          <cell r="BN74">
            <v>2.5328496218989992E-2</v>
          </cell>
          <cell r="BO74">
            <v>2.3132731946837352E-2</v>
          </cell>
          <cell r="BP74">
            <v>2.3132731946837352E-2</v>
          </cell>
        </row>
        <row r="75">
          <cell r="A75" t="str">
            <v>FTM EBITDA</v>
          </cell>
          <cell r="AR75">
            <v>229.11599999999987</v>
          </cell>
          <cell r="AS75">
            <v>258.58399999999983</v>
          </cell>
          <cell r="AT75">
            <v>280.63499999999982</v>
          </cell>
          <cell r="AU75">
            <v>306.02399999999983</v>
          </cell>
          <cell r="AV75">
            <v>306.02399999999983</v>
          </cell>
          <cell r="AW75">
            <v>324.48799999999977</v>
          </cell>
          <cell r="AX75">
            <v>346.66599999999983</v>
          </cell>
          <cell r="AY75">
            <v>379.82599999999996</v>
          </cell>
          <cell r="AZ75">
            <v>426.178</v>
          </cell>
          <cell r="BA75">
            <v>426.178</v>
          </cell>
          <cell r="BB75">
            <v>491.52499999999986</v>
          </cell>
          <cell r="BC75">
            <v>563.91200000000003</v>
          </cell>
          <cell r="BD75">
            <v>661.64300000000014</v>
          </cell>
          <cell r="BE75">
            <v>764.50300000000016</v>
          </cell>
          <cell r="BF75">
            <v>764.50300000000016</v>
          </cell>
          <cell r="BG75">
            <v>833.38100000000077</v>
          </cell>
          <cell r="BH75">
            <v>861.65435200000059</v>
          </cell>
          <cell r="BI75">
            <v>834.37935200000084</v>
          </cell>
          <cell r="BJ75">
            <v>800.99335200000121</v>
          </cell>
          <cell r="BK75">
            <v>800.99335200000121</v>
          </cell>
          <cell r="BL75">
            <v>752.64635200000066</v>
          </cell>
          <cell r="BM75">
            <v>686.50900000000081</v>
          </cell>
          <cell r="BN75">
            <v>657.75500000000034</v>
          </cell>
          <cell r="BO75">
            <v>633.95099999999979</v>
          </cell>
          <cell r="BP75">
            <v>633.95099999999979</v>
          </cell>
        </row>
        <row r="76">
          <cell r="A76" t="str">
            <v>FTM EBITDA Margin</v>
          </cell>
          <cell r="AR76">
            <v>8.8876096521001716E-2</v>
          </cell>
          <cell r="AS76">
            <v>8.996998727259943E-2</v>
          </cell>
          <cell r="AT76">
            <v>8.8398721118863446E-2</v>
          </cell>
          <cell r="AU76">
            <v>8.6066261886970058E-2</v>
          </cell>
          <cell r="AV76">
            <v>8.6066261886970058E-2</v>
          </cell>
          <cell r="AW76">
            <v>8.2090960654080378E-2</v>
          </cell>
          <cell r="AX76">
            <v>7.9692728767804727E-2</v>
          </cell>
          <cell r="AY76">
            <v>7.6553806910574021E-2</v>
          </cell>
          <cell r="AZ76">
            <v>7.2444347816774682E-2</v>
          </cell>
          <cell r="BA76">
            <v>7.2444347816774682E-2</v>
          </cell>
          <cell r="BB76">
            <v>7.063031802000308E-2</v>
          </cell>
          <cell r="BC76">
            <v>6.7142164524926023E-2</v>
          </cell>
          <cell r="BD76">
            <v>6.6480694923278891E-2</v>
          </cell>
          <cell r="BE76">
            <v>6.8113476160510555E-2</v>
          </cell>
          <cell r="BF76">
            <v>6.8113476160510555E-2</v>
          </cell>
          <cell r="BG76">
            <v>6.8819299307109186E-2</v>
          </cell>
          <cell r="BH76">
            <v>6.8694264829184462E-2</v>
          </cell>
          <cell r="BI76">
            <v>6.565138081001369E-2</v>
          </cell>
          <cell r="BJ76">
            <v>6.1982050127876852E-2</v>
          </cell>
          <cell r="BK76">
            <v>6.1982050127876852E-2</v>
          </cell>
          <cell r="BL76">
            <v>5.7432669912132563E-2</v>
          </cell>
          <cell r="BM76">
            <v>5.2320292630076586E-2</v>
          </cell>
          <cell r="BN76">
            <v>4.9765941076817095E-2</v>
          </cell>
          <cell r="BO76">
            <v>4.656123135625722E-2</v>
          </cell>
          <cell r="BP76">
            <v>4.656123135625722E-2</v>
          </cell>
        </row>
        <row r="77">
          <cell r="A77" t="str">
            <v>FTM Net Income</v>
          </cell>
          <cell r="AR77">
            <v>105.41699999999989</v>
          </cell>
          <cell r="AS77">
            <v>110.02399999999986</v>
          </cell>
          <cell r="AT77">
            <v>108.98399999999984</v>
          </cell>
          <cell r="AU77">
            <v>103.69099999999983</v>
          </cell>
          <cell r="AV77">
            <v>103.69099999999983</v>
          </cell>
          <cell r="AW77">
            <v>101.91999999999979</v>
          </cell>
          <cell r="AX77">
            <v>104.34599999999985</v>
          </cell>
          <cell r="AY77">
            <v>115.78899999999999</v>
          </cell>
          <cell r="AZ77">
            <v>138.08199999999999</v>
          </cell>
          <cell r="BA77">
            <v>138.08199999999999</v>
          </cell>
          <cell r="BB77">
            <v>169.6099999999999</v>
          </cell>
          <cell r="BC77">
            <v>212.93400000000011</v>
          </cell>
          <cell r="BD77">
            <v>270.77800000000013</v>
          </cell>
          <cell r="BE77">
            <v>330.53700000000026</v>
          </cell>
          <cell r="BF77">
            <v>330.53700000000026</v>
          </cell>
          <cell r="BG77">
            <v>348.91700000000083</v>
          </cell>
          <cell r="BH77">
            <v>367.1340000000007</v>
          </cell>
          <cell r="BI77">
            <v>343.98700000000076</v>
          </cell>
          <cell r="BJ77">
            <v>318.4180000000012</v>
          </cell>
          <cell r="BK77">
            <v>318.4180000000012</v>
          </cell>
          <cell r="BL77">
            <v>297.38000000000062</v>
          </cell>
          <cell r="BM77">
            <v>235.87700000000078</v>
          </cell>
          <cell r="BN77">
            <v>201.37200000000036</v>
          </cell>
          <cell r="BO77">
            <v>179.4189999999999</v>
          </cell>
          <cell r="BP77">
            <v>179.4189999999999</v>
          </cell>
        </row>
        <row r="78">
          <cell r="A78" t="str">
            <v>FTM Net Margin</v>
          </cell>
          <cell r="AR78">
            <v>4.0892174562031605E-2</v>
          </cell>
          <cell r="AS78">
            <v>3.8281014601369276E-2</v>
          </cell>
          <cell r="AT78">
            <v>3.4329453640558755E-2</v>
          </cell>
          <cell r="AU78">
            <v>2.9162081278990545E-2</v>
          </cell>
          <cell r="AV78">
            <v>2.9162081278990545E-2</v>
          </cell>
          <cell r="AW78">
            <v>2.578434552237328E-2</v>
          </cell>
          <cell r="AX78">
            <v>2.3987404233485093E-2</v>
          </cell>
          <cell r="AY78">
            <v>2.3337235335044088E-2</v>
          </cell>
          <cell r="AZ78">
            <v>2.3472024448084793E-2</v>
          </cell>
          <cell r="BA78">
            <v>2.3472024448084793E-2</v>
          </cell>
          <cell r="BB78">
            <v>2.4372327428661248E-2</v>
          </cell>
          <cell r="BC78">
            <v>2.5352980005657982E-2</v>
          </cell>
          <cell r="BD78">
            <v>2.7207284910345332E-2</v>
          </cell>
          <cell r="BE78">
            <v>2.9449229198141393E-2</v>
          </cell>
          <cell r="BF78">
            <v>2.9449229198141393E-2</v>
          </cell>
          <cell r="BG78">
            <v>2.8813020042859926E-2</v>
          </cell>
          <cell r="BH78">
            <v>2.926927736772789E-2</v>
          </cell>
          <cell r="BI78">
            <v>2.706589212276457E-2</v>
          </cell>
          <cell r="BJ78">
            <v>2.4639655732895938E-2</v>
          </cell>
          <cell r="BK78">
            <v>2.4639655732895938E-2</v>
          </cell>
          <cell r="BL78">
            <v>2.2692367182920992E-2</v>
          </cell>
          <cell r="BM78">
            <v>1.7976681536155538E-2</v>
          </cell>
          <cell r="BN78">
            <v>1.5235866069464808E-2</v>
          </cell>
          <cell r="BO78">
            <v>1.3177626612637747E-2</v>
          </cell>
          <cell r="BP78">
            <v>1.3177626612637747E-2</v>
          </cell>
        </row>
        <row r="79">
          <cell r="A79" t="str">
            <v>Forward 4Q EPS</v>
          </cell>
          <cell r="AR79">
            <v>0.27500000000000002</v>
          </cell>
          <cell r="AS79">
            <v>0.30109554659411425</v>
          </cell>
          <cell r="AT79">
            <v>0.31373526808140717</v>
          </cell>
          <cell r="AU79">
            <v>0.31658694516146557</v>
          </cell>
          <cell r="AV79">
            <v>0.31658694516146557</v>
          </cell>
          <cell r="AW79">
            <v>0.3092647274662888</v>
          </cell>
          <cell r="AX79">
            <v>0.30774053547237001</v>
          </cell>
          <cell r="AY79">
            <v>0.33074949000077919</v>
          </cell>
          <cell r="AZ79">
            <v>0.37736886498352007</v>
          </cell>
          <cell r="BA79">
            <v>0.37736886498352007</v>
          </cell>
          <cell r="BB79">
            <v>0.43631219602751437</v>
          </cell>
          <cell r="BC79">
            <v>0.51618940777030453</v>
          </cell>
          <cell r="BD79">
            <v>0.6125578032665171</v>
          </cell>
          <cell r="BE79">
            <v>0.71279463179462121</v>
          </cell>
          <cell r="BF79">
            <v>0.71279463179462121</v>
          </cell>
          <cell r="BG79">
            <v>0.72814303581913165</v>
          </cell>
          <cell r="BH79">
            <v>0.74621447486690817</v>
          </cell>
          <cell r="BI79">
            <v>0.69218972725145433</v>
          </cell>
          <cell r="BJ79">
            <v>0.6288959451206122</v>
          </cell>
          <cell r="BK79">
            <v>0.6288959451206122</v>
          </cell>
          <cell r="BL79">
            <v>0.58181315830953084</v>
          </cell>
          <cell r="BM79">
            <v>0.46039403644494925</v>
          </cell>
          <cell r="BN79">
            <v>0.38850881100554424</v>
          </cell>
          <cell r="BO79">
            <v>0.34113598212744933</v>
          </cell>
          <cell r="BP79">
            <v>0.34113598212744933</v>
          </cell>
        </row>
        <row r="80">
          <cell r="A80" t="str">
            <v>Forward 4Q Cash EPS</v>
          </cell>
          <cell r="AR80">
            <v>0.39745885998094221</v>
          </cell>
          <cell r="AS80">
            <v>0.4141675920525224</v>
          </cell>
          <cell r="AT80">
            <v>0.41239141697543585</v>
          </cell>
          <cell r="AU80">
            <v>0.39661939703284654</v>
          </cell>
          <cell r="AV80">
            <v>0.39661939703284654</v>
          </cell>
          <cell r="AW80">
            <v>0.39384215901321251</v>
          </cell>
          <cell r="AX80">
            <v>0.39930540642560702</v>
          </cell>
          <cell r="AY80">
            <v>0.4266068842733366</v>
          </cell>
          <cell r="AZ80">
            <v>0.48403242793416407</v>
          </cell>
          <cell r="BA80">
            <v>0.48403242793416407</v>
          </cell>
          <cell r="BB80">
            <v>0.54398308981924004</v>
          </cell>
          <cell r="BC80">
            <v>0.61734780846609028</v>
          </cell>
          <cell r="BD80">
            <v>0.71534803873546315</v>
          </cell>
          <cell r="BE80">
            <v>0.81926263007736233</v>
          </cell>
          <cell r="BF80">
            <v>0.81926263007736233</v>
          </cell>
          <cell r="BG80">
            <v>0.86608984997311422</v>
          </cell>
          <cell r="BH80">
            <v>0.86792633831636046</v>
          </cell>
          <cell r="BI80">
            <v>0.79547725074169462</v>
          </cell>
          <cell r="BJ80">
            <v>0.70656174296018714</v>
          </cell>
          <cell r="BK80">
            <v>0.70656174296018714</v>
          </cell>
          <cell r="BL80">
            <v>0.60646590885471552</v>
          </cell>
          <cell r="BM80">
            <v>0.48680110571837615</v>
          </cell>
          <cell r="BN80">
            <v>0.41751359559102974</v>
          </cell>
          <cell r="BO80">
            <v>0.3758067601071563</v>
          </cell>
          <cell r="BP80">
            <v>0.3758067601071563</v>
          </cell>
        </row>
        <row r="81">
          <cell r="A81" t="str">
            <v>Forward 2 year Op. Income CAGR</v>
          </cell>
          <cell r="AV81">
            <v>0.43143727343736504</v>
          </cell>
          <cell r="AW81">
            <v>0.54045946618463803</v>
          </cell>
          <cell r="AX81">
            <v>0.74571524823093971</v>
          </cell>
          <cell r="AY81">
            <v>0.74590346287507892</v>
          </cell>
          <cell r="AZ81">
            <v>0.59909871479996701</v>
          </cell>
          <cell r="BA81">
            <v>-0.21593579360676196</v>
          </cell>
          <cell r="BB81">
            <v>0.47103440294113424</v>
          </cell>
          <cell r="BC81">
            <v>0.23365361944244706</v>
          </cell>
          <cell r="BD81">
            <v>0.18447346711579457</v>
          </cell>
          <cell r="BE81">
            <v>-1.5106155149951577E-2</v>
          </cell>
          <cell r="BF81">
            <v>0.1981281409302269</v>
          </cell>
          <cell r="BG81">
            <v>-0.31493484001090949</v>
          </cell>
          <cell r="BH81">
            <v>-0.28551675890541167</v>
          </cell>
          <cell r="BI81">
            <v>-0.22333121415730062</v>
          </cell>
          <cell r="BJ81">
            <v>-0.39586965236551153</v>
          </cell>
          <cell r="BK81">
            <v>-0.2977147543202488</v>
          </cell>
          <cell r="BL81">
            <v>-0.3711909345467353</v>
          </cell>
          <cell r="BM81">
            <v>-0.15615220535237329</v>
          </cell>
          <cell r="BN81">
            <v>2.5471454073278279E-3</v>
          </cell>
          <cell r="BO81">
            <v>3.0494478819758981E-2</v>
          </cell>
          <cell r="BP81">
            <v>-0.11910385701532779</v>
          </cell>
        </row>
        <row r="83">
          <cell r="A83" t="str">
            <v>Source: Company financials &amp; Citigroup Investment Research estimates.</v>
          </cell>
        </row>
        <row r="84">
          <cell r="A84" t="str">
            <v>Table 3. Flextronics - Quarterly Income Statement</v>
          </cell>
        </row>
        <row r="85">
          <cell r="A85" t="str">
            <v>(Percentage Of Revenues)</v>
          </cell>
        </row>
        <row r="86">
          <cell r="S86">
            <v>33756</v>
          </cell>
          <cell r="T86">
            <v>33848</v>
          </cell>
          <cell r="U86">
            <v>33939</v>
          </cell>
          <cell r="V86">
            <v>34029</v>
          </cell>
          <cell r="W86" t="str">
            <v>FY</v>
          </cell>
          <cell r="X86">
            <v>34121</v>
          </cell>
          <cell r="Y86">
            <v>34213</v>
          </cell>
          <cell r="Z86">
            <v>34304</v>
          </cell>
          <cell r="AA86">
            <v>34394</v>
          </cell>
          <cell r="AB86" t="str">
            <v>FY</v>
          </cell>
          <cell r="AC86">
            <v>34486</v>
          </cell>
          <cell r="AD86">
            <v>34578</v>
          </cell>
          <cell r="AE86">
            <v>34669</v>
          </cell>
          <cell r="AF86">
            <v>34759</v>
          </cell>
          <cell r="AG86" t="str">
            <v>FY</v>
          </cell>
          <cell r="AH86">
            <v>34851</v>
          </cell>
          <cell r="AI86">
            <v>34943</v>
          </cell>
          <cell r="AJ86">
            <v>35034</v>
          </cell>
          <cell r="AK86">
            <v>35125</v>
          </cell>
          <cell r="AL86" t="str">
            <v>FY</v>
          </cell>
          <cell r="AM86">
            <v>35217</v>
          </cell>
          <cell r="AN86">
            <v>35309</v>
          </cell>
          <cell r="AO86">
            <v>35400</v>
          </cell>
          <cell r="AP86">
            <v>35490</v>
          </cell>
          <cell r="AQ86" t="str">
            <v>FY</v>
          </cell>
          <cell r="AR86">
            <v>35582</v>
          </cell>
          <cell r="AS86">
            <v>35674</v>
          </cell>
          <cell r="AT86">
            <v>35765</v>
          </cell>
          <cell r="AU86">
            <v>35855</v>
          </cell>
          <cell r="AV86" t="str">
            <v>FY</v>
          </cell>
          <cell r="AW86">
            <v>35947</v>
          </cell>
          <cell r="AX86">
            <v>36039</v>
          </cell>
          <cell r="AY86">
            <v>36130</v>
          </cell>
          <cell r="AZ86">
            <v>36220</v>
          </cell>
          <cell r="BA86" t="str">
            <v>FY</v>
          </cell>
          <cell r="BB86">
            <v>36312</v>
          </cell>
          <cell r="BC86">
            <v>36404</v>
          </cell>
          <cell r="BD86">
            <v>36495</v>
          </cell>
          <cell r="BE86">
            <v>36586</v>
          </cell>
          <cell r="BF86" t="str">
            <v>FY</v>
          </cell>
          <cell r="BG86">
            <v>36678</v>
          </cell>
          <cell r="BH86">
            <v>36770</v>
          </cell>
          <cell r="BI86">
            <v>36861</v>
          </cell>
          <cell r="BJ86">
            <v>36951</v>
          </cell>
          <cell r="BK86" t="str">
            <v>FY</v>
          </cell>
          <cell r="BL86">
            <v>37043</v>
          </cell>
          <cell r="BM86">
            <v>37135</v>
          </cell>
          <cell r="BN86">
            <v>37226</v>
          </cell>
          <cell r="BO86">
            <v>37316</v>
          </cell>
          <cell r="BP86" t="str">
            <v>FY</v>
          </cell>
        </row>
        <row r="87">
          <cell r="S87" t="str">
            <v>1Q</v>
          </cell>
          <cell r="T87" t="str">
            <v>2Q</v>
          </cell>
          <cell r="U87" t="str">
            <v>3Q</v>
          </cell>
          <cell r="V87" t="str">
            <v>4Q</v>
          </cell>
          <cell r="W87">
            <v>1993</v>
          </cell>
          <cell r="X87" t="str">
            <v>1Q</v>
          </cell>
          <cell r="Y87" t="str">
            <v>2Q</v>
          </cell>
          <cell r="Z87" t="str">
            <v>3Q</v>
          </cell>
          <cell r="AA87" t="str">
            <v>4Q</v>
          </cell>
          <cell r="AB87">
            <v>1994</v>
          </cell>
          <cell r="AC87" t="str">
            <v>1Q</v>
          </cell>
          <cell r="AD87" t="str">
            <v>2Q</v>
          </cell>
          <cell r="AE87" t="str">
            <v>3Q</v>
          </cell>
          <cell r="AF87" t="str">
            <v>4Q</v>
          </cell>
          <cell r="AG87">
            <v>1995</v>
          </cell>
          <cell r="AH87" t="str">
            <v>1Q</v>
          </cell>
          <cell r="AI87" t="str">
            <v>2Q</v>
          </cell>
          <cell r="AJ87" t="str">
            <v>3Q</v>
          </cell>
          <cell r="AK87" t="str">
            <v>4Q</v>
          </cell>
          <cell r="AL87">
            <v>1996</v>
          </cell>
          <cell r="AM87" t="str">
            <v>1Q</v>
          </cell>
          <cell r="AN87" t="str">
            <v>2Q</v>
          </cell>
          <cell r="AO87" t="str">
            <v>3Q</v>
          </cell>
          <cell r="AP87" t="str">
            <v>4Q</v>
          </cell>
          <cell r="AQ87">
            <v>1997</v>
          </cell>
          <cell r="AR87" t="str">
            <v>1Q</v>
          </cell>
          <cell r="AS87" t="str">
            <v>2Q</v>
          </cell>
          <cell r="AT87" t="str">
            <v>3Q</v>
          </cell>
          <cell r="AU87" t="str">
            <v>4Q</v>
          </cell>
          <cell r="AV87">
            <v>1998</v>
          </cell>
          <cell r="AW87" t="str">
            <v>1Q</v>
          </cell>
          <cell r="AX87" t="str">
            <v>2Q</v>
          </cell>
          <cell r="AY87" t="str">
            <v>3Q</v>
          </cell>
          <cell r="AZ87" t="str">
            <v>4Q</v>
          </cell>
          <cell r="BA87">
            <v>1999</v>
          </cell>
          <cell r="BB87" t="str">
            <v>1Q</v>
          </cell>
          <cell r="BC87" t="str">
            <v>2Q</v>
          </cell>
          <cell r="BD87" t="str">
            <v>3Q</v>
          </cell>
          <cell r="BE87" t="str">
            <v>4Q</v>
          </cell>
          <cell r="BF87">
            <v>2000</v>
          </cell>
          <cell r="BG87" t="str">
            <v>1Q</v>
          </cell>
          <cell r="BH87" t="str">
            <v>2Q</v>
          </cell>
          <cell r="BI87" t="str">
            <v>3Q</v>
          </cell>
          <cell r="BJ87" t="str">
            <v>4Q</v>
          </cell>
          <cell r="BK87">
            <v>2001</v>
          </cell>
          <cell r="BL87" t="str">
            <v>1Q</v>
          </cell>
          <cell r="BM87" t="str">
            <v>2Q</v>
          </cell>
          <cell r="BN87" t="str">
            <v>3Q</v>
          </cell>
          <cell r="BO87" t="str">
            <v>4Q</v>
          </cell>
          <cell r="BP87">
            <v>2002</v>
          </cell>
        </row>
        <row r="89">
          <cell r="A89" t="str">
            <v>Net Sales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  <cell r="BJ89">
            <v>1</v>
          </cell>
          <cell r="BK89">
            <v>1</v>
          </cell>
          <cell r="BL89">
            <v>1</v>
          </cell>
          <cell r="BM89">
            <v>1</v>
          </cell>
          <cell r="BN89">
            <v>1</v>
          </cell>
          <cell r="BO89">
            <v>1</v>
          </cell>
          <cell r="BP89">
            <v>1</v>
          </cell>
        </row>
        <row r="90">
          <cell r="A90" t="str">
            <v>Cost Of Goods Sold</v>
          </cell>
          <cell r="S90">
            <v>0.94106001470671408</v>
          </cell>
          <cell r="T90">
            <v>0.89928446626175229</v>
          </cell>
          <cell r="U90">
            <v>0.893847453721484</v>
          </cell>
          <cell r="V90">
            <v>0.91634073842302877</v>
          </cell>
          <cell r="W90">
            <v>0.91035436066135911</v>
          </cell>
          <cell r="X90">
            <v>0.92737154150197632</v>
          </cell>
          <cell r="Y90">
            <v>0.91021355944129756</v>
          </cell>
          <cell r="Z90">
            <v>0.86153249773872598</v>
          </cell>
          <cell r="AA90">
            <v>0.89286161396129093</v>
          </cell>
          <cell r="AB90">
            <v>0.89376832007308993</v>
          </cell>
          <cell r="AC90">
            <v>0.89781592788846964</v>
          </cell>
          <cell r="AD90">
            <v>0.89584305560541344</v>
          </cell>
          <cell r="AE90">
            <v>0.92155086228442884</v>
          </cell>
          <cell r="AF90">
            <v>0.91407694736367318</v>
          </cell>
          <cell r="AG90">
            <v>0.90830967285349606</v>
          </cell>
          <cell r="AH90">
            <v>0.92033852251837722</v>
          </cell>
          <cell r="AI90">
            <v>0.90465194870817478</v>
          </cell>
          <cell r="AJ90">
            <v>0.91233928001999098</v>
          </cell>
          <cell r="AK90">
            <v>0.90113843322172926</v>
          </cell>
          <cell r="AL90">
            <v>0.90893640340703707</v>
          </cell>
          <cell r="AM90">
            <v>0.9034329892777504</v>
          </cell>
          <cell r="AN90">
            <v>0.88928724076117815</v>
          </cell>
          <cell r="AO90">
            <v>0.92629365945624142</v>
          </cell>
          <cell r="AP90">
            <v>0.89250377424224825</v>
          </cell>
          <cell r="AQ90">
            <v>0.9027870007671791</v>
          </cell>
          <cell r="AR90">
            <v>0.87080357060775715</v>
          </cell>
          <cell r="AS90">
            <v>0.86900850634347893</v>
          </cell>
          <cell r="AT90">
            <v>0.87261396321799012</v>
          </cell>
          <cell r="AU90">
            <v>0.87234476367006486</v>
          </cell>
          <cell r="AV90">
            <v>0.86638336611185074</v>
          </cell>
          <cell r="AW90">
            <v>0.88426243909755464</v>
          </cell>
          <cell r="AX90">
            <v>0.88757040323118963</v>
          </cell>
          <cell r="AY90">
            <v>0.8893367467363873</v>
          </cell>
          <cell r="AZ90">
            <v>0.89172141439612918</v>
          </cell>
          <cell r="BA90">
            <v>0.88854519318779213</v>
          </cell>
          <cell r="BB90">
            <v>0.89911502279119382</v>
          </cell>
          <cell r="BC90">
            <v>0.90718096509296775</v>
          </cell>
          <cell r="BD90">
            <v>0.9135571772693547</v>
          </cell>
          <cell r="BE90">
            <v>0.91592707125601702</v>
          </cell>
          <cell r="BF90">
            <v>0.91035075976538427</v>
          </cell>
          <cell r="BG90">
            <v>0.92283600811961553</v>
          </cell>
          <cell r="BH90">
            <v>0.91893726465557946</v>
          </cell>
          <cell r="BI90">
            <v>0.91502497612905043</v>
          </cell>
          <cell r="BJ90">
            <v>0.91960465368667299</v>
          </cell>
          <cell r="BK90">
            <v>0.91892424411209561</v>
          </cell>
          <cell r="BL90">
            <v>0.92548217416715373</v>
          </cell>
          <cell r="BM90">
            <v>0.93566894448488369</v>
          </cell>
          <cell r="BN90">
            <v>0.93438301739424301</v>
          </cell>
          <cell r="BO90">
            <v>0.93545596081900517</v>
          </cell>
          <cell r="BP90">
            <v>0.93285858278238576</v>
          </cell>
        </row>
        <row r="91">
          <cell r="A91" t="str">
            <v>Gross Income</v>
          </cell>
          <cell r="S91">
            <v>5.8939985293285903E-2</v>
          </cell>
          <cell r="T91">
            <v>0.10071553373824775</v>
          </cell>
          <cell r="U91">
            <v>0.10615254627851599</v>
          </cell>
          <cell r="V91">
            <v>8.3659261576971178E-2</v>
          </cell>
          <cell r="W91">
            <v>8.964563933864092E-2</v>
          </cell>
          <cell r="X91">
            <v>7.2628458498023685E-2</v>
          </cell>
          <cell r="Y91">
            <v>8.9786440558702441E-2</v>
          </cell>
          <cell r="Z91">
            <v>0.13846750226127399</v>
          </cell>
          <cell r="AA91">
            <v>0.10713838603870912</v>
          </cell>
          <cell r="AB91">
            <v>0.10623167992691007</v>
          </cell>
          <cell r="AC91">
            <v>0.1021840721115304</v>
          </cell>
          <cell r="AD91">
            <v>0.10415694439458659</v>
          </cell>
          <cell r="AE91">
            <v>7.8449137715571188E-2</v>
          </cell>
          <cell r="AF91">
            <v>8.5923052636326783E-2</v>
          </cell>
          <cell r="AG91">
            <v>9.1690327146503964E-2</v>
          </cell>
          <cell r="AH91">
            <v>7.9661477481622819E-2</v>
          </cell>
          <cell r="AI91">
            <v>9.5348051291825206E-2</v>
          </cell>
          <cell r="AJ91">
            <v>8.7660719980008989E-2</v>
          </cell>
          <cell r="AK91">
            <v>9.8861566778270696E-2</v>
          </cell>
          <cell r="AL91">
            <v>9.1063596592962898E-2</v>
          </cell>
          <cell r="AM91">
            <v>9.6567010722249658E-2</v>
          </cell>
          <cell r="AN91">
            <v>0.1107127592388218</v>
          </cell>
          <cell r="AO91">
            <v>7.3706340543758631E-2</v>
          </cell>
          <cell r="AP91">
            <v>0.10749622575775174</v>
          </cell>
          <cell r="AQ91">
            <v>9.7212999232820868E-2</v>
          </cell>
          <cell r="AR91">
            <v>0.1291964293922428</v>
          </cell>
          <cell r="AS91">
            <v>0.13099149365652107</v>
          </cell>
          <cell r="AT91">
            <v>0.12738603678200985</v>
          </cell>
          <cell r="AU91">
            <v>0.12765523632993514</v>
          </cell>
          <cell r="AV91">
            <v>0.13361663388814932</v>
          </cell>
          <cell r="AW91">
            <v>0.11573756090244533</v>
          </cell>
          <cell r="AX91">
            <v>0.11242959676881034</v>
          </cell>
          <cell r="AY91">
            <v>0.11066325326361272</v>
          </cell>
          <cell r="AZ91">
            <v>0.10827858560387081</v>
          </cell>
          <cell r="BA91">
            <v>0.11145480681220785</v>
          </cell>
          <cell r="BB91">
            <v>0.10088497720880614</v>
          </cell>
          <cell r="BC91">
            <v>9.2819034907032208E-2</v>
          </cell>
          <cell r="BD91">
            <v>8.6442822730645297E-2</v>
          </cell>
          <cell r="BE91">
            <v>8.407292874398295E-2</v>
          </cell>
          <cell r="BF91">
            <v>8.9649240234615693E-2</v>
          </cell>
          <cell r="BG91">
            <v>7.7163991880384433E-2</v>
          </cell>
          <cell r="BH91">
            <v>8.1062735344420517E-2</v>
          </cell>
          <cell r="BI91">
            <v>8.4975023870949615E-2</v>
          </cell>
          <cell r="BJ91">
            <v>8.0395346313327051E-2</v>
          </cell>
          <cell r="BK91">
            <v>8.1075755887904388E-2</v>
          </cell>
          <cell r="BL91">
            <v>7.4517825832846316E-2</v>
          </cell>
          <cell r="BM91">
            <v>6.4331055515116323E-2</v>
          </cell>
          <cell r="BN91">
            <v>6.5616982605756963E-2</v>
          </cell>
          <cell r="BO91">
            <v>6.4544039180994842E-2</v>
          </cell>
          <cell r="BP91">
            <v>6.7141417217614269E-2</v>
          </cell>
        </row>
        <row r="92">
          <cell r="A92" t="str">
            <v>SG&amp;A</v>
          </cell>
          <cell r="S92">
            <v>6.99134566434753E-2</v>
          </cell>
          <cell r="T92">
            <v>5.5412263915467178E-2</v>
          </cell>
          <cell r="U92">
            <v>5.2423381212074661E-2</v>
          </cell>
          <cell r="V92">
            <v>5.4599499374217778E-2</v>
          </cell>
          <cell r="W92">
            <v>5.7102750661680399E-2</v>
          </cell>
          <cell r="X92">
            <v>5.7229907773386032E-2</v>
          </cell>
          <cell r="Y92">
            <v>5.9529254477008048E-2</v>
          </cell>
          <cell r="Z92">
            <v>0.10970409613645174</v>
          </cell>
          <cell r="AA92">
            <v>6.9881569393324822E-2</v>
          </cell>
          <cell r="AB92">
            <v>7.703376603601203E-2</v>
          </cell>
          <cell r="AC92">
            <v>5.2656277496431578E-2</v>
          </cell>
          <cell r="AD92">
            <v>4.7761783393760998E-2</v>
          </cell>
          <cell r="AE92">
            <v>5.6610847288177953E-2</v>
          </cell>
          <cell r="AF92">
            <v>3.8804444243982376E-2</v>
          </cell>
          <cell r="AG92">
            <v>4.8692846250410718E-2</v>
          </cell>
          <cell r="AH92">
            <v>3.9586578929011559E-2</v>
          </cell>
          <cell r="AI92">
            <v>4.6376507403449854E-2</v>
          </cell>
          <cell r="AJ92">
            <v>3.7848499791374272E-2</v>
          </cell>
          <cell r="AK92">
            <v>4.2418119187595957E-2</v>
          </cell>
          <cell r="AL92">
            <v>4.1456821294268267E-2</v>
          </cell>
          <cell r="AM92">
            <v>5.4866405843158716E-2</v>
          </cell>
          <cell r="AN92">
            <v>5.454301881255702E-2</v>
          </cell>
          <cell r="AO92">
            <v>5.7879787656281011E-2</v>
          </cell>
          <cell r="AP92">
            <v>5.9087214028568112E-2</v>
          </cell>
          <cell r="AQ92">
            <v>5.6682192538519117E-2</v>
          </cell>
          <cell r="AR92">
            <v>7.179826617759269E-2</v>
          </cell>
          <cell r="AS92">
            <v>6.6775693086822754E-2</v>
          </cell>
          <cell r="AT92">
            <v>6.2429932946017189E-2</v>
          </cell>
          <cell r="AU92">
            <v>6.3960015887726734E-2</v>
          </cell>
          <cell r="AV92">
            <v>6.9740942772455378E-2</v>
          </cell>
          <cell r="AW92">
            <v>5.9731713791539548E-2</v>
          </cell>
          <cell r="AX92">
            <v>6.1563091253092714E-2</v>
          </cell>
          <cell r="AY92">
            <v>6.0026011430886712E-2</v>
          </cell>
          <cell r="AZ92">
            <v>6.1834924640339746E-2</v>
          </cell>
          <cell r="BA92">
            <v>6.084619809926467E-2</v>
          </cell>
          <cell r="BB92">
            <v>5.4954255972585908E-2</v>
          </cell>
          <cell r="BC92">
            <v>4.8337907099017551E-2</v>
          </cell>
          <cell r="BD92">
            <v>4.3976338337381973E-2</v>
          </cell>
          <cell r="BE92">
            <v>4.1140200368287104E-2</v>
          </cell>
          <cell r="BF92">
            <v>4.5975914777755013E-2</v>
          </cell>
          <cell r="BG92">
            <v>3.5457199061328201E-2</v>
          </cell>
          <cell r="BH92">
            <v>3.505393637800349E-2</v>
          </cell>
          <cell r="BI92">
            <v>3.5111365350402081E-2</v>
          </cell>
          <cell r="BJ92">
            <v>3.6450924951371581E-2</v>
          </cell>
          <cell r="BK92">
            <v>3.5517728392753606E-2</v>
          </cell>
          <cell r="BL92">
            <v>3.4982341016100441E-2</v>
          </cell>
          <cell r="BM92">
            <v>3.250867972626735E-2</v>
          </cell>
          <cell r="BN92">
            <v>3.1665150610809781E-2</v>
          </cell>
          <cell r="BO92">
            <v>3.6386642930905398E-2</v>
          </cell>
          <cell r="BP92">
            <v>3.3849002586600209E-2</v>
          </cell>
        </row>
        <row r="93">
          <cell r="A93" t="str">
            <v>Amortization of Goodwill</v>
          </cell>
          <cell r="S93">
            <v>5.4867356750947444E-3</v>
          </cell>
          <cell r="T93">
            <v>4.0352774773275649E-3</v>
          </cell>
          <cell r="U93">
            <v>3.7253245256932176E-3</v>
          </cell>
          <cell r="V93">
            <v>3.7938047559449312E-3</v>
          </cell>
          <cell r="W93">
            <v>4.1576031632073558E-3</v>
          </cell>
          <cell r="X93">
            <v>4.312829380764163E-3</v>
          </cell>
          <cell r="Y93">
            <v>3.6853956302994048E-3</v>
          </cell>
          <cell r="Z93">
            <v>2.7070680966533142E-3</v>
          </cell>
          <cell r="AA93">
            <v>2.6227496932822551E-3</v>
          </cell>
          <cell r="AB93">
            <v>3.1900719479234078E-3</v>
          </cell>
          <cell r="AC93">
            <v>3.6906321490722091E-3</v>
          </cell>
          <cell r="AD93">
            <v>3.3878378863481354E-3</v>
          </cell>
          <cell r="AE93">
            <v>2.9484816295926018E-3</v>
          </cell>
          <cell r="AF93">
            <v>2.8377911085051039E-3</v>
          </cell>
          <cell r="AG93">
            <v>3.1804739959391034E-3</v>
          </cell>
          <cell r="AH93">
            <v>3.7290441090985188E-3</v>
          </cell>
          <cell r="AI93">
            <v>3.0601244084872536E-3</v>
          </cell>
          <cell r="AJ93">
            <v>2.4333345977316694E-3</v>
          </cell>
          <cell r="AK93">
            <v>2.5516901217969624E-3</v>
          </cell>
          <cell r="AL93">
            <v>2.861629188171635E-3</v>
          </cell>
          <cell r="AM93">
            <v>4.3980585117036749E-3</v>
          </cell>
          <cell r="AN93">
            <v>4.2023641687452548E-3</v>
          </cell>
          <cell r="AO93">
            <v>4.0853219884897799E-3</v>
          </cell>
          <cell r="AP93">
            <v>3.8250493554755544E-3</v>
          </cell>
          <cell r="AQ93">
            <v>4.1171424687542479E-3</v>
          </cell>
          <cell r="AR93">
            <v>3.2635575535269403E-3</v>
          </cell>
          <cell r="AS93">
            <v>3.5039547893632389E-3</v>
          </cell>
          <cell r="AT93">
            <v>3.2985991097539348E-3</v>
          </cell>
          <cell r="AU93">
            <v>5.8096120746723157E-3</v>
          </cell>
          <cell r="AV93">
            <v>4.5160715216193952E-3</v>
          </cell>
          <cell r="AW93">
            <v>7.6850464185850521E-3</v>
          </cell>
          <cell r="AX93">
            <v>6.9694684973239385E-3</v>
          </cell>
          <cell r="AY93">
            <v>6.490434922209385E-3</v>
          </cell>
          <cell r="AZ93">
            <v>8.2774575301954954E-3</v>
          </cell>
          <cell r="BA93">
            <v>7.376063363915982E-3</v>
          </cell>
          <cell r="BB93">
            <v>7.8831668444703067E-3</v>
          </cell>
          <cell r="BC93">
            <v>5.7605846727932846E-3</v>
          </cell>
          <cell r="BD93">
            <v>5.4554971693414776E-3</v>
          </cell>
          <cell r="BE93">
            <v>5.4067490586423633E-3</v>
          </cell>
          <cell r="BF93">
            <v>5.9383928030001488E-3</v>
          </cell>
          <cell r="BG93">
            <v>3.5002207716623318E-3</v>
          </cell>
          <cell r="BH93">
            <v>4.0613862042131891E-3</v>
          </cell>
          <cell r="BI93">
            <v>4.674168097791709E-3</v>
          </cell>
          <cell r="BJ93">
            <v>9.6325688712620011E-3</v>
          </cell>
          <cell r="BK93">
            <v>5.5340764456655771E-3</v>
          </cell>
          <cell r="BL93">
            <v>7.2526247364654631E-4</v>
          </cell>
          <cell r="BM93">
            <v>1.1716782981881207E-3</v>
          </cell>
          <cell r="BN93">
            <v>8.8414871653636113E-4</v>
          </cell>
          <cell r="BO93">
            <v>1.0630126214546526E-3</v>
          </cell>
          <cell r="BP93">
            <v>9.6262092949272896E-4</v>
          </cell>
        </row>
        <row r="94">
          <cell r="A94" t="str">
            <v>Operating Income</v>
          </cell>
          <cell r="S94">
            <v>-1.0973471350189399E-2</v>
          </cell>
          <cell r="T94">
            <v>4.5303269822780566E-2</v>
          </cell>
          <cell r="U94">
            <v>5.3729165066441327E-2</v>
          </cell>
          <cell r="V94">
            <v>2.9059762202753411E-2</v>
          </cell>
          <cell r="W94">
            <v>3.2542888676960514E-2</v>
          </cell>
          <cell r="X94">
            <v>1.5398550724637658E-2</v>
          </cell>
          <cell r="Y94">
            <v>3.0257186081694389E-2</v>
          </cell>
          <cell r="Z94">
            <v>2.8763406124822248E-2</v>
          </cell>
          <cell r="AA94">
            <v>3.72568166453843E-2</v>
          </cell>
          <cell r="AB94">
            <v>2.9197913890898038E-2</v>
          </cell>
          <cell r="AC94">
            <v>4.9527794615098819E-2</v>
          </cell>
          <cell r="AD94">
            <v>5.6395161000825596E-2</v>
          </cell>
          <cell r="AE94">
            <v>2.1838290427393235E-2</v>
          </cell>
          <cell r="AF94">
            <v>4.7118608392344399E-2</v>
          </cell>
          <cell r="AG94">
            <v>4.2997480896093246E-2</v>
          </cell>
          <cell r="AH94">
            <v>4.0074898552611267E-2</v>
          </cell>
          <cell r="AI94">
            <v>4.8971543888375359E-2</v>
          </cell>
          <cell r="AJ94">
            <v>4.9812220188634709E-2</v>
          </cell>
          <cell r="AK94">
            <v>5.6443447590674739E-2</v>
          </cell>
          <cell r="AL94">
            <v>4.9606775298694637E-2</v>
          </cell>
          <cell r="AM94">
            <v>4.1700604879090934E-2</v>
          </cell>
          <cell r="AN94">
            <v>5.6169740426264783E-2</v>
          </cell>
          <cell r="AO94">
            <v>1.5826552887477616E-2</v>
          </cell>
          <cell r="AP94">
            <v>4.8409011729183632E-2</v>
          </cell>
          <cell r="AQ94">
            <v>4.0530806694301758E-2</v>
          </cell>
          <cell r="AR94">
            <v>5.7398163214650112E-2</v>
          </cell>
          <cell r="AS94">
            <v>6.421580056969832E-2</v>
          </cell>
          <cell r="AT94">
            <v>6.4956103835992665E-2</v>
          </cell>
          <cell r="AU94">
            <v>6.3695220442208406E-2</v>
          </cell>
          <cell r="AV94">
            <v>6.3875691115693939E-2</v>
          </cell>
          <cell r="AW94">
            <v>5.6005847110905782E-2</v>
          </cell>
          <cell r="AX94">
            <v>5.0866505515717621E-2</v>
          </cell>
          <cell r="AY94">
            <v>5.0637241832726006E-2</v>
          </cell>
          <cell r="AZ94">
            <v>4.6443660963531072E-2</v>
          </cell>
          <cell r="BA94">
            <v>5.0608608712943169E-2</v>
          </cell>
          <cell r="BB94">
            <v>4.5930721236220225E-2</v>
          </cell>
          <cell r="BC94">
            <v>4.448112780801465E-2</v>
          </cell>
          <cell r="BD94">
            <v>4.2466484393263323E-2</v>
          </cell>
          <cell r="BE94">
            <v>4.2932728375695846E-2</v>
          </cell>
          <cell r="BF94">
            <v>4.367332545686068E-2</v>
          </cell>
          <cell r="BG94">
            <v>4.1706792819056232E-2</v>
          </cell>
          <cell r="BH94">
            <v>4.6008798966417033E-2</v>
          </cell>
          <cell r="BI94">
            <v>4.9863658520547548E-2</v>
          </cell>
          <cell r="BJ94">
            <v>4.394442136195547E-2</v>
          </cell>
          <cell r="BK94">
            <v>4.5558027495150782E-2</v>
          </cell>
          <cell r="BL94">
            <v>3.9535484816745868E-2</v>
          </cell>
          <cell r="BM94">
            <v>3.1822375788848979E-2</v>
          </cell>
          <cell r="BN94">
            <v>3.3951831994947182E-2</v>
          </cell>
          <cell r="BO94">
            <v>2.815739625008945E-2</v>
          </cell>
          <cell r="BP94">
            <v>3.3292414631014053E-2</v>
          </cell>
        </row>
        <row r="95">
          <cell r="A95" t="str">
            <v>Interest Income (Expense)</v>
          </cell>
          <cell r="S95">
            <v>-2.387012840092765E-2</v>
          </cell>
          <cell r="T95">
            <v>-1.768033946251768E-2</v>
          </cell>
          <cell r="U95">
            <v>-1.2481757431446349E-2</v>
          </cell>
          <cell r="V95">
            <v>-1.0481852315394244E-2</v>
          </cell>
          <cell r="W95">
            <v>-1.5430279780975751E-2</v>
          </cell>
          <cell r="X95">
            <v>-8.0286561264822139E-3</v>
          </cell>
          <cell r="Y95">
            <v>-1.5761882982091968E-2</v>
          </cell>
          <cell r="Z95">
            <v>-1.3851918852564931E-2</v>
          </cell>
          <cell r="AA95">
            <v>-6.6851949222564416E-3</v>
          </cell>
          <cell r="AB95">
            <v>-1.1009174311926606E-2</v>
          </cell>
          <cell r="AC95">
            <v>-5.2011027902156698E-3</v>
          </cell>
          <cell r="AD95">
            <v>-1.3353914635459669E-2</v>
          </cell>
          <cell r="AE95">
            <v>-8.2635591102224442E-3</v>
          </cell>
          <cell r="AF95">
            <v>-3.5030745869228572E-3</v>
          </cell>
          <cell r="AG95">
            <v>-7.4646356566941616E-3</v>
          </cell>
          <cell r="AH95">
            <v>-5.580486897481805E-3</v>
          </cell>
          <cell r="AI95">
            <v>-2.7572126392917109E-3</v>
          </cell>
          <cell r="AJ95">
            <v>-2.6704092857413797E-3</v>
          </cell>
          <cell r="AK95">
            <v>-5.7676549908115288E-3</v>
          </cell>
          <cell r="AL95">
            <v>-4.1173557921783625E-3</v>
          </cell>
          <cell r="AM95">
            <v>-2.243260204831021E-3</v>
          </cell>
          <cell r="AN95">
            <v>-1.228015335838272E-2</v>
          </cell>
          <cell r="AO95">
            <v>-1.0728815241119272E-3</v>
          </cell>
          <cell r="AP95">
            <v>-2.3173847404482639E-2</v>
          </cell>
          <cell r="AQ95">
            <v>-1.0038952698954858E-2</v>
          </cell>
          <cell r="AR95">
            <v>-8.0016915340559141E-3</v>
          </cell>
          <cell r="AS95">
            <v>-9.7308525746485856E-3</v>
          </cell>
          <cell r="AT95">
            <v>-5.0012473062692915E-3</v>
          </cell>
          <cell r="AU95">
            <v>-1.036938964649808E-2</v>
          </cell>
          <cell r="AV95">
            <v>-8.5661957383477653E-3</v>
          </cell>
          <cell r="AW95">
            <v>-1.2327500110109479E-2</v>
          </cell>
          <cell r="AX95">
            <v>-1.3469490930061291E-2</v>
          </cell>
          <cell r="AY95">
            <v>-1.5364136142414973E-2</v>
          </cell>
          <cell r="AZ95">
            <v>-1.1706801503288336E-2</v>
          </cell>
          <cell r="BA95">
            <v>-1.3214477080216332E-2</v>
          </cell>
          <cell r="BB95">
            <v>-1.1654220411857886E-2</v>
          </cell>
          <cell r="BC95">
            <v>-1.2610743913264095E-2</v>
          </cell>
          <cell r="BD95">
            <v>-1.1875044467256854E-2</v>
          </cell>
          <cell r="BE95">
            <v>-5.7832023748416112E-3</v>
          </cell>
          <cell r="BF95">
            <v>-1.004609489530432E-2</v>
          </cell>
          <cell r="BG95">
            <v>-6.8106750383081782E-3</v>
          </cell>
          <cell r="BH95">
            <v>-7.2617780199922188E-3</v>
          </cell>
          <cell r="BI95">
            <v>-6.8200067113410234E-3</v>
          </cell>
          <cell r="BJ95">
            <v>-8.625323252957038E-3</v>
          </cell>
          <cell r="BK95">
            <v>-7.3945686015812603E-3</v>
          </cell>
          <cell r="BL95">
            <v>-7.1902573074373484E-3</v>
          </cell>
          <cell r="BM95">
            <v>-6.8365363932154834E-3</v>
          </cell>
          <cell r="BN95">
            <v>-6.5872409781644508E-3</v>
          </cell>
          <cell r="BO95">
            <v>-7.4498861144583059E-3</v>
          </cell>
          <cell r="BP95">
            <v>-7.009086027482808E-3</v>
          </cell>
        </row>
        <row r="96">
          <cell r="A96" t="str">
            <v>Pretax Income</v>
          </cell>
          <cell r="S96">
            <v>-3.4843599751117046E-2</v>
          </cell>
          <cell r="T96">
            <v>2.7622930360262886E-2</v>
          </cell>
          <cell r="U96">
            <v>4.1247407634994987E-2</v>
          </cell>
          <cell r="V96">
            <v>1.8577909887359165E-2</v>
          </cell>
          <cell r="W96">
            <v>1.711260889598476E-2</v>
          </cell>
          <cell r="X96">
            <v>7.3698945981554445E-3</v>
          </cell>
          <cell r="Y96">
            <v>1.4495303099602421E-2</v>
          </cell>
          <cell r="Z96">
            <v>1.4911487272257317E-2</v>
          </cell>
          <cell r="AA96">
            <v>3.057162172312786E-2</v>
          </cell>
          <cell r="AB96">
            <v>1.8188739578971429E-2</v>
          </cell>
          <cell r="AC96">
            <v>4.4326691824883149E-2</v>
          </cell>
          <cell r="AD96">
            <v>4.3041246365365923E-2</v>
          </cell>
          <cell r="AE96">
            <v>1.3574731317170791E-2</v>
          </cell>
          <cell r="AF96">
            <v>4.3615533805421547E-2</v>
          </cell>
          <cell r="AG96">
            <v>3.5532845239399084E-2</v>
          </cell>
          <cell r="AH96">
            <v>3.449441165512946E-2</v>
          </cell>
          <cell r="AI96">
            <v>4.6214331249083647E-2</v>
          </cell>
          <cell r="AJ96">
            <v>4.7141810902893329E-2</v>
          </cell>
          <cell r="AK96">
            <v>5.0675792599863212E-2</v>
          </cell>
          <cell r="AL96">
            <v>4.5489419506516277E-2</v>
          </cell>
          <cell r="AM96">
            <v>3.945734467425991E-2</v>
          </cell>
          <cell r="AN96">
            <v>4.3889587067882069E-2</v>
          </cell>
          <cell r="AO96">
            <v>1.4753671363365689E-2</v>
          </cell>
          <cell r="AP96">
            <v>2.5235164324700996E-2</v>
          </cell>
          <cell r="AQ96">
            <v>3.0491853995346901E-2</v>
          </cell>
          <cell r="AR96">
            <v>4.9396471680594196E-2</v>
          </cell>
          <cell r="AS96">
            <v>5.4484947995049736E-2</v>
          </cell>
          <cell r="AT96">
            <v>5.9954856529723363E-2</v>
          </cell>
          <cell r="AU96">
            <v>5.3325830795710329E-2</v>
          </cell>
          <cell r="AV96">
            <v>5.5309495377346175E-2</v>
          </cell>
          <cell r="AW96">
            <v>4.36783470007963E-2</v>
          </cell>
          <cell r="AX96">
            <v>3.7397014585656335E-2</v>
          </cell>
          <cell r="AY96">
            <v>3.527310569031103E-2</v>
          </cell>
          <cell r="AZ96">
            <v>3.4736859460242735E-2</v>
          </cell>
          <cell r="BA96">
            <v>3.739413163272684E-2</v>
          </cell>
          <cell r="BB96">
            <v>3.4276500824362337E-2</v>
          </cell>
          <cell r="BC96">
            <v>3.1870383894750554E-2</v>
          </cell>
          <cell r="BD96">
            <v>3.0591439926006467E-2</v>
          </cell>
          <cell r="BE96">
            <v>3.7149526000854236E-2</v>
          </cell>
          <cell r="BF96">
            <v>3.3627230561556365E-2</v>
          </cell>
          <cell r="BG96">
            <v>3.4896117780748054E-2</v>
          </cell>
          <cell r="BH96">
            <v>3.8747020946424814E-2</v>
          </cell>
          <cell r="BI96">
            <v>4.3043651809206523E-2</v>
          </cell>
          <cell r="BJ96">
            <v>3.5319098108998428E-2</v>
          </cell>
          <cell r="BK96">
            <v>3.8163458893569521E-2</v>
          </cell>
          <cell r="BL96">
            <v>3.2345227509308523E-2</v>
          </cell>
          <cell r="BM96">
            <v>2.4985839395633494E-2</v>
          </cell>
          <cell r="BN96">
            <v>2.7364591016782732E-2</v>
          </cell>
          <cell r="BO96">
            <v>2.0707510135631144E-2</v>
          </cell>
          <cell r="BP96">
            <v>2.6283328603531244E-2</v>
          </cell>
        </row>
        <row r="97">
          <cell r="A97" t="str">
            <v>Tax Rate</v>
          </cell>
          <cell r="S97">
            <v>0</v>
          </cell>
          <cell r="T97">
            <v>0.11897590361445796</v>
          </cell>
          <cell r="U97">
            <v>0.11918063314711366</v>
          </cell>
          <cell r="V97">
            <v>0.1200000000000002</v>
          </cell>
          <cell r="W97">
            <v>0.16530995616781613</v>
          </cell>
          <cell r="X97">
            <v>9.4972067039106448E-2</v>
          </cell>
          <cell r="Y97">
            <v>0.16504844660194187</v>
          </cell>
          <cell r="Z97">
            <v>0.48526863084922278</v>
          </cell>
          <cell r="AA97">
            <v>0.23669123669123596</v>
          </cell>
          <cell r="AB97">
            <v>0.27375469233989086</v>
          </cell>
          <cell r="AC97">
            <v>0.19144243493603891</v>
          </cell>
          <cell r="AD97">
            <v>0.15888240200166825</v>
          </cell>
          <cell r="AE97">
            <v>0.50057537399309238</v>
          </cell>
          <cell r="AF97">
            <v>7.3422957600827218E-2</v>
          </cell>
          <cell r="AG97">
            <v>0.17344398340248982</v>
          </cell>
          <cell r="AH97">
            <v>9.5045426054774576E-2</v>
          </cell>
          <cell r="AI97">
            <v>0.18703545594265089</v>
          </cell>
          <cell r="AJ97">
            <v>0.19488259219987761</v>
          </cell>
          <cell r="AK97">
            <v>0.21852440808963347</v>
          </cell>
          <cell r="AL97">
            <v>0.18587889846490924</v>
          </cell>
          <cell r="AM97">
            <v>0.12910321489001697</v>
          </cell>
          <cell r="AN97">
            <v>0.14316860465116302</v>
          </cell>
          <cell r="AO97">
            <v>0.11811685582177434</v>
          </cell>
          <cell r="AP97">
            <v>-4.6019328117809423E-4</v>
          </cell>
          <cell r="AQ97">
            <v>0.10386881885728937</v>
          </cell>
          <cell r="AR97">
            <v>0.19865257202411987</v>
          </cell>
          <cell r="AS97">
            <v>0.2152262389274601</v>
          </cell>
          <cell r="AT97">
            <v>0.17299979947864474</v>
          </cell>
          <cell r="AU97">
            <v>0.12662313479156836</v>
          </cell>
          <cell r="AV97">
            <v>0.16402594268006909</v>
          </cell>
          <cell r="AW97">
            <v>0.16013953615130974</v>
          </cell>
          <cell r="AX97">
            <v>0.13960497439648889</v>
          </cell>
          <cell r="AY97">
            <v>0.12500000000000017</v>
          </cell>
          <cell r="AZ97">
            <v>3.6821463365891482E-2</v>
          </cell>
          <cell r="BA97">
            <v>0.11321890792972121</v>
          </cell>
          <cell r="BB97">
            <v>0.13840748862323454</v>
          </cell>
          <cell r="BC97">
            <v>0.1100300325009255</v>
          </cell>
          <cell r="BD97">
            <v>2.7609807960661852E-2</v>
          </cell>
          <cell r="BE97">
            <v>0.12318376713569686</v>
          </cell>
          <cell r="BF97">
            <v>9.8625734992479466E-2</v>
          </cell>
          <cell r="BG97">
            <v>0.1491714481459275</v>
          </cell>
          <cell r="BH97">
            <v>0.12133074047375557</v>
          </cell>
          <cell r="BI97">
            <v>0.12000200816174304</v>
          </cell>
          <cell r="BJ97">
            <v>9.7546341330375357E-3</v>
          </cell>
          <cell r="BK97">
            <v>0.10000043276179925</v>
          </cell>
          <cell r="BL97">
            <v>9.967896792660981E-2</v>
          </cell>
          <cell r="BM97">
            <v>9.9905028553103528E-2</v>
          </cell>
          <cell r="BN97">
            <v>9.9998941698150684E-2</v>
          </cell>
          <cell r="BO97">
            <v>0.10058894195552191</v>
          </cell>
          <cell r="BP97">
            <v>0.10000029032716951</v>
          </cell>
        </row>
        <row r="98">
          <cell r="A98" t="str">
            <v>Net Before Amortiz. And Charges</v>
          </cell>
          <cell r="S98">
            <v>-3.4843599751117046E-2</v>
          </cell>
          <cell r="T98">
            <v>2.4336467260171364E-2</v>
          </cell>
          <cell r="U98">
            <v>3.6331515477379193E-2</v>
          </cell>
          <cell r="V98">
            <v>1.6348560700876064E-2</v>
          </cell>
          <cell r="W98">
            <v>1.4283724269472539E-2</v>
          </cell>
          <cell r="X98">
            <v>6.6699604743082766E-3</v>
          </cell>
          <cell r="Y98">
            <v>1.2102875839988727E-2</v>
          </cell>
          <cell r="Z98">
            <v>7.6754102597233961E-3</v>
          </cell>
          <cell r="AA98">
            <v>2.3335586769824074E-2</v>
          </cell>
          <cell r="AB98">
            <v>1.3209486771479709E-2</v>
          </cell>
          <cell r="AC98">
            <v>3.5840682009268113E-2</v>
          </cell>
          <cell r="AD98">
            <v>3.6202749757691007E-2</v>
          </cell>
          <cell r="AE98">
            <v>6.7795551112222784E-3</v>
          </cell>
          <cell r="AF98">
            <v>4.0413152316088628E-2</v>
          </cell>
          <cell r="AG98">
            <v>2.9369887019453512E-2</v>
          </cell>
          <cell r="AH98">
            <v>3.1215875602858899E-2</v>
          </cell>
          <cell r="AI98">
            <v>3.7570612732826587E-2</v>
          </cell>
          <cell r="AJ98">
            <v>3.7954692593141021E-2</v>
          </cell>
          <cell r="AK98">
            <v>3.9601895017505072E-2</v>
          </cell>
          <cell r="AL98">
            <v>3.7033896316836873E-2</v>
          </cell>
          <cell r="AM98">
            <v>3.4363274625789468E-2</v>
          </cell>
          <cell r="AN98">
            <v>3.760597612865766E-2</v>
          </cell>
          <cell r="AO98">
            <v>1.3011014090097183E-2</v>
          </cell>
          <cell r="AP98">
            <v>2.5246777377772648E-2</v>
          </cell>
          <cell r="AQ98">
            <v>2.7324701136081299E-2</v>
          </cell>
          <cell r="AR98">
            <v>3.9583735532327559E-2</v>
          </cell>
          <cell r="AS98">
            <v>4.2758357559916922E-2</v>
          </cell>
          <cell r="AT98">
            <v>4.9582678372310306E-2</v>
          </cell>
          <cell r="AU98">
            <v>4.6573546934992729E-2</v>
          </cell>
          <cell r="AV98">
            <v>4.623730325891804E-2</v>
          </cell>
          <cell r="AW98">
            <v>3.6683716772232824E-2</v>
          </cell>
          <cell r="AX98">
            <v>3.2176205321920656E-2</v>
          </cell>
          <cell r="AY98">
            <v>3.0863967479022147E-2</v>
          </cell>
          <cell r="AZ98">
            <v>3.3457797462181291E-2</v>
          </cell>
          <cell r="BA98">
            <v>3.3160408886289267E-2</v>
          </cell>
          <cell r="BB98">
            <v>2.9532376426470119E-2</v>
          </cell>
          <cell r="BC98">
            <v>2.8363684518994178E-2</v>
          </cell>
          <cell r="BD98">
            <v>2.9746816144409306E-2</v>
          </cell>
          <cell r="BE98">
            <v>3.2573307440763491E-2</v>
          </cell>
          <cell r="BF98">
            <v>3.0310720231661301E-2</v>
          </cell>
          <cell r="BG98">
            <v>2.9690613356723017E-2</v>
          </cell>
          <cell r="BH98">
            <v>3.4045816203842977E-2</v>
          </cell>
          <cell r="BI98">
            <v>3.78783271534869E-2</v>
          </cell>
          <cell r="BJ98">
            <v>3.4974573229036292E-2</v>
          </cell>
          <cell r="BK98">
            <v>3.4347096488525436E-2</v>
          </cell>
          <cell r="BL98">
            <v>2.9121088613829262E-2</v>
          </cell>
          <cell r="BM98">
            <v>2.2489628397389473E-2</v>
          </cell>
          <cell r="BN98">
            <v>2.4628160875101741E-2</v>
          </cell>
          <cell r="BO98">
            <v>1.8624563600554762E-2</v>
          </cell>
          <cell r="BP98">
            <v>2.3654988112413719E-2</v>
          </cell>
        </row>
        <row r="99">
          <cell r="A99" t="str">
            <v>Net After Amortization</v>
          </cell>
          <cell r="S99">
            <v>-4.033033542621179E-2</v>
          </cell>
          <cell r="T99">
            <v>2.0301189782843801E-2</v>
          </cell>
          <cell r="U99">
            <v>3.2606190951685973E-2</v>
          </cell>
          <cell r="V99">
            <v>1.2554755944931131E-2</v>
          </cell>
          <cell r="W99">
            <v>1.0126121106265184E-2</v>
          </cell>
          <cell r="X99">
            <v>2.3571310935441136E-3</v>
          </cell>
          <cell r="Y99">
            <v>8.4174802096893212E-3</v>
          </cell>
          <cell r="Z99">
            <v>4.9683421630700815E-3</v>
          </cell>
          <cell r="AA99">
            <v>2.0712837076541819E-2</v>
          </cell>
          <cell r="AB99">
            <v>1.0019414823556302E-2</v>
          </cell>
          <cell r="AC99">
            <v>3.2150049860195901E-2</v>
          </cell>
          <cell r="AD99">
            <v>3.2814911871342875E-2</v>
          </cell>
          <cell r="AE99">
            <v>3.8310734816296771E-3</v>
          </cell>
          <cell r="AF99">
            <v>3.7575361207583521E-2</v>
          </cell>
          <cell r="AG99">
            <v>2.6189413023514411E-2</v>
          </cell>
          <cell r="AH99">
            <v>2.748683149376038E-2</v>
          </cell>
          <cell r="AI99">
            <v>3.4510488324339339E-2</v>
          </cell>
          <cell r="AJ99">
            <v>3.5521357995409349E-2</v>
          </cell>
          <cell r="AK99">
            <v>3.7050204895708108E-2</v>
          </cell>
          <cell r="AL99">
            <v>3.4172267128665244E-2</v>
          </cell>
          <cell r="AM99">
            <v>2.9965216114085796E-2</v>
          </cell>
          <cell r="AN99">
            <v>3.3403611959912406E-2</v>
          </cell>
          <cell r="AO99">
            <v>8.9256921016074037E-3</v>
          </cell>
          <cell r="AP99">
            <v>2.1421728022297092E-2</v>
          </cell>
          <cell r="AQ99">
            <v>2.3207558667327051E-2</v>
          </cell>
          <cell r="AR99">
            <v>3.6320177978800626E-2</v>
          </cell>
          <cell r="AS99">
            <v>3.9254402770553684E-2</v>
          </cell>
          <cell r="AT99">
            <v>4.6284079262556371E-2</v>
          </cell>
          <cell r="AU99">
            <v>4.0763934860320414E-2</v>
          </cell>
          <cell r="AV99">
            <v>4.1721231737298643E-2</v>
          </cell>
          <cell r="AW99">
            <v>2.8998670353647775E-2</v>
          </cell>
          <cell r="AX99">
            <v>2.5206736824596721E-2</v>
          </cell>
          <cell r="AY99">
            <v>2.4373532556812759E-2</v>
          </cell>
          <cell r="AZ99">
            <v>2.5180339931985794E-2</v>
          </cell>
          <cell r="BA99">
            <v>2.578434552237328E-2</v>
          </cell>
          <cell r="BB99">
            <v>2.1649209581999812E-2</v>
          </cell>
          <cell r="BC99">
            <v>2.2603099846200896E-2</v>
          </cell>
          <cell r="BD99">
            <v>2.4291318975067828E-2</v>
          </cell>
          <cell r="BE99">
            <v>2.716655838212113E-2</v>
          </cell>
          <cell r="BF99">
            <v>2.4372327428661154E-2</v>
          </cell>
          <cell r="BG99">
            <v>2.6190392585060684E-2</v>
          </cell>
          <cell r="BH99">
            <v>2.9984429999629789E-2</v>
          </cell>
          <cell r="BI99">
            <v>3.3204159055695188E-2</v>
          </cell>
          <cell r="BJ99">
            <v>2.5342004357774294E-2</v>
          </cell>
          <cell r="BK99">
            <v>2.881302004285986E-2</v>
          </cell>
          <cell r="BL99">
            <v>2.8395826140182715E-2</v>
          </cell>
          <cell r="BM99">
            <v>2.1317950099201351E-2</v>
          </cell>
          <cell r="BN99">
            <v>2.3744012158565378E-2</v>
          </cell>
          <cell r="BO99">
            <v>1.7561550979100109E-2</v>
          </cell>
          <cell r="BP99">
            <v>2.2692367182920989E-2</v>
          </cell>
        </row>
        <row r="100">
          <cell r="A100" t="str">
            <v>EBITDA</v>
          </cell>
          <cell r="S100">
            <v>-1.0973471350189399E-2</v>
          </cell>
          <cell r="T100">
            <v>4.5303269822780566E-2</v>
          </cell>
          <cell r="U100">
            <v>5.3729165066441327E-2</v>
          </cell>
          <cell r="V100">
            <v>2.9059762202753411E-2</v>
          </cell>
          <cell r="W100">
            <v>3.2542888676960514E-2</v>
          </cell>
          <cell r="X100">
            <v>5.8650362318840556E-2</v>
          </cell>
          <cell r="Y100">
            <v>6.7216690708229235E-2</v>
          </cell>
          <cell r="Z100">
            <v>5.5911616487918252E-2</v>
          </cell>
          <cell r="AA100">
            <v>6.3559428127895126E-2</v>
          </cell>
          <cell r="AB100">
            <v>6.1189995812554743E-2</v>
          </cell>
          <cell r="AC100">
            <v>7.5777721291281283E-2</v>
          </cell>
          <cell r="AD100">
            <v>8.0491438417632857E-2</v>
          </cell>
          <cell r="AE100">
            <v>4.2809610097475713E-2</v>
          </cell>
          <cell r="AF100">
            <v>6.730263256806944E-2</v>
          </cell>
          <cell r="AG100">
            <v>6.5618865476481311E-2</v>
          </cell>
          <cell r="AH100">
            <v>6.7233268120356043E-2</v>
          </cell>
          <cell r="AI100">
            <v>7.1258217678636382E-2</v>
          </cell>
          <cell r="AJ100">
            <v>6.7534027266736588E-2</v>
          </cell>
          <cell r="AK100">
            <v>7.5027229740379189E-2</v>
          </cell>
          <cell r="AL100">
            <v>7.0447822168745886E-2</v>
          </cell>
          <cell r="AM100">
            <v>7.1977941274652485E-2</v>
          </cell>
          <cell r="AN100">
            <v>8.5099867948480692E-2</v>
          </cell>
          <cell r="AO100">
            <v>4.395093272474692E-2</v>
          </cell>
          <cell r="AP100">
            <v>7.4741609569155765E-2</v>
          </cell>
          <cell r="AQ100">
            <v>6.8874246687926827E-2</v>
          </cell>
          <cell r="AR100">
            <v>8.3339308861248185E-2</v>
          </cell>
          <cell r="AS100">
            <v>8.9015778394833198E-2</v>
          </cell>
          <cell r="AT100">
            <v>9.0199779392095891E-2</v>
          </cell>
          <cell r="AU100">
            <v>9.1583476764199659E-2</v>
          </cell>
          <cell r="AV100">
            <v>9.1477685990273588E-2</v>
          </cell>
          <cell r="AW100">
            <v>8.9033929194248532E-2</v>
          </cell>
          <cell r="AX100">
            <v>8.3871080699857575E-2</v>
          </cell>
          <cell r="AY100">
            <v>8.1618748106717529E-2</v>
          </cell>
          <cell r="AZ100">
            <v>7.6046917451907142E-2</v>
          </cell>
          <cell r="BA100">
            <v>8.2090960654080392E-2</v>
          </cell>
          <cell r="BB100">
            <v>7.8373419972197989E-2</v>
          </cell>
          <cell r="BC100">
            <v>7.1986002048033113E-2</v>
          </cell>
          <cell r="BD100">
            <v>6.696159045402339E-2</v>
          </cell>
          <cell r="BE100">
            <v>6.8642829708493142E-2</v>
          </cell>
          <cell r="BF100">
            <v>7.0630318020002997E-2</v>
          </cell>
          <cell r="BG100">
            <v>6.3265463168488092E-2</v>
          </cell>
          <cell r="BH100">
            <v>6.7403746283693625E-2</v>
          </cell>
          <cell r="BI100">
            <v>7.243031118210054E-2</v>
          </cell>
          <cell r="BJ100">
            <v>7.1236699830531131E-2</v>
          </cell>
          <cell r="BK100">
            <v>6.8819299307109116E-2</v>
          </cell>
          <cell r="BL100">
            <v>6.3535484816745869E-2</v>
          </cell>
          <cell r="BM100">
            <v>5.5551788982032904E-2</v>
          </cell>
          <cell r="BN100">
            <v>5.8278229698535237E-2</v>
          </cell>
          <cell r="BO100">
            <v>5.2639450631194046E-2</v>
          </cell>
          <cell r="BP100">
            <v>5.7432669912132563E-2</v>
          </cell>
        </row>
        <row r="103">
          <cell r="A103" t="str">
            <v>Table 4. Flextronics - Quarterly Income Statement</v>
          </cell>
        </row>
        <row r="104">
          <cell r="A104" t="str">
            <v>(Year-To-Year Percent Change)</v>
          </cell>
        </row>
        <row r="105">
          <cell r="S105">
            <v>33756</v>
          </cell>
          <cell r="T105">
            <v>33848</v>
          </cell>
          <cell r="U105">
            <v>33939</v>
          </cell>
          <cell r="V105">
            <v>34029</v>
          </cell>
          <cell r="W105" t="str">
            <v>FY</v>
          </cell>
          <cell r="X105">
            <v>34121</v>
          </cell>
          <cell r="Y105">
            <v>34213</v>
          </cell>
          <cell r="Z105">
            <v>34304</v>
          </cell>
          <cell r="AA105">
            <v>34394</v>
          </cell>
          <cell r="AB105" t="str">
            <v>FY</v>
          </cell>
          <cell r="AC105">
            <v>34486</v>
          </cell>
          <cell r="AD105">
            <v>34578</v>
          </cell>
          <cell r="AE105">
            <v>34669</v>
          </cell>
          <cell r="AF105">
            <v>34759</v>
          </cell>
          <cell r="AG105" t="str">
            <v>FY</v>
          </cell>
          <cell r="AH105">
            <v>34851</v>
          </cell>
          <cell r="AI105">
            <v>34943</v>
          </cell>
          <cell r="AJ105">
            <v>35034</v>
          </cell>
          <cell r="AK105">
            <v>35125</v>
          </cell>
          <cell r="AL105" t="str">
            <v>FY</v>
          </cell>
          <cell r="AM105">
            <v>35217</v>
          </cell>
          <cell r="AN105">
            <v>35309</v>
          </cell>
          <cell r="AO105">
            <v>35400</v>
          </cell>
          <cell r="AP105">
            <v>35490</v>
          </cell>
          <cell r="AQ105" t="str">
            <v>FY</v>
          </cell>
          <cell r="AR105">
            <v>35582</v>
          </cell>
          <cell r="AS105">
            <v>35674</v>
          </cell>
          <cell r="AT105">
            <v>35765</v>
          </cell>
          <cell r="AU105">
            <v>35855</v>
          </cell>
          <cell r="AV105" t="str">
            <v>FY</v>
          </cell>
          <cell r="AW105">
            <v>35947</v>
          </cell>
          <cell r="AX105">
            <v>36039</v>
          </cell>
          <cell r="AY105">
            <v>36130</v>
          </cell>
          <cell r="AZ105">
            <v>36220</v>
          </cell>
          <cell r="BA105" t="str">
            <v>FY</v>
          </cell>
          <cell r="BB105">
            <v>36312</v>
          </cell>
          <cell r="BC105">
            <v>36404</v>
          </cell>
          <cell r="BD105">
            <v>36495</v>
          </cell>
          <cell r="BE105">
            <v>36586</v>
          </cell>
          <cell r="BF105" t="str">
            <v>FY</v>
          </cell>
          <cell r="BG105">
            <v>36678</v>
          </cell>
          <cell r="BH105">
            <v>36770</v>
          </cell>
          <cell r="BI105">
            <v>36861</v>
          </cell>
          <cell r="BJ105">
            <v>36951</v>
          </cell>
          <cell r="BK105" t="str">
            <v>FY</v>
          </cell>
          <cell r="BL105">
            <v>37043</v>
          </cell>
          <cell r="BM105">
            <v>37135</v>
          </cell>
          <cell r="BN105">
            <v>37226</v>
          </cell>
          <cell r="BO105">
            <v>37316</v>
          </cell>
          <cell r="BP105" t="str">
            <v>FY</v>
          </cell>
        </row>
        <row r="106">
          <cell r="S106" t="str">
            <v>1Q</v>
          </cell>
          <cell r="T106" t="str">
            <v>2Q</v>
          </cell>
          <cell r="U106" t="str">
            <v>3Q</v>
          </cell>
          <cell r="V106" t="str">
            <v>4Q</v>
          </cell>
          <cell r="W106">
            <v>1993</v>
          </cell>
          <cell r="X106" t="str">
            <v>1Q</v>
          </cell>
          <cell r="Y106" t="str">
            <v>2Q</v>
          </cell>
          <cell r="Z106" t="str">
            <v>3Q</v>
          </cell>
          <cell r="AA106" t="str">
            <v>4Q</v>
          </cell>
          <cell r="AB106">
            <v>1994</v>
          </cell>
          <cell r="AC106" t="str">
            <v>1Q</v>
          </cell>
          <cell r="AD106" t="str">
            <v>2Q</v>
          </cell>
          <cell r="AE106" t="str">
            <v>3Q</v>
          </cell>
          <cell r="AF106" t="str">
            <v>4Q</v>
          </cell>
          <cell r="AG106">
            <v>1995</v>
          </cell>
          <cell r="AH106" t="str">
            <v>1Q</v>
          </cell>
          <cell r="AI106" t="str">
            <v>2Q</v>
          </cell>
          <cell r="AJ106" t="str">
            <v>3Q</v>
          </cell>
          <cell r="AK106" t="str">
            <v>4Q</v>
          </cell>
          <cell r="AL106">
            <v>1996</v>
          </cell>
          <cell r="AM106" t="str">
            <v>1Q</v>
          </cell>
          <cell r="AN106" t="str">
            <v>2Q</v>
          </cell>
          <cell r="AO106" t="str">
            <v>3Q</v>
          </cell>
          <cell r="AP106" t="str">
            <v>4Q</v>
          </cell>
          <cell r="AQ106">
            <v>1997</v>
          </cell>
          <cell r="AR106" t="str">
            <v>1Q</v>
          </cell>
          <cell r="AS106" t="str">
            <v>2Q</v>
          </cell>
          <cell r="AT106" t="str">
            <v>3Q</v>
          </cell>
          <cell r="AU106" t="str">
            <v>4Q</v>
          </cell>
          <cell r="AV106">
            <v>1998</v>
          </cell>
          <cell r="AW106" t="str">
            <v>1Q</v>
          </cell>
          <cell r="AX106" t="str">
            <v>2Q</v>
          </cell>
          <cell r="AY106" t="str">
            <v>3Q</v>
          </cell>
          <cell r="AZ106" t="str">
            <v>4Q</v>
          </cell>
          <cell r="BA106">
            <v>1999</v>
          </cell>
          <cell r="BB106" t="str">
            <v>1Q</v>
          </cell>
          <cell r="BC106" t="str">
            <v>2Q</v>
          </cell>
          <cell r="BD106" t="str">
            <v>3Q</v>
          </cell>
          <cell r="BE106" t="str">
            <v>4Q</v>
          </cell>
          <cell r="BF106">
            <v>2000</v>
          </cell>
          <cell r="BG106" t="str">
            <v>1Q</v>
          </cell>
          <cell r="BH106" t="str">
            <v>2Q</v>
          </cell>
          <cell r="BI106" t="str">
            <v>3Q</v>
          </cell>
          <cell r="BJ106" t="str">
            <v>4Q</v>
          </cell>
          <cell r="BK106">
            <v>2001</v>
          </cell>
          <cell r="BL106" t="str">
            <v>1Q</v>
          </cell>
          <cell r="BM106" t="str">
            <v>2Q</v>
          </cell>
          <cell r="BN106" t="str">
            <v>3Q</v>
          </cell>
          <cell r="BO106" t="str">
            <v>4Q</v>
          </cell>
          <cell r="BP106">
            <v>2002</v>
          </cell>
        </row>
        <row r="108">
          <cell r="A108" t="str">
            <v>Net Sales</v>
          </cell>
          <cell r="X108">
            <v>0.37383336161547587</v>
          </cell>
          <cell r="Y108">
            <v>0.18241950245444727</v>
          </cell>
          <cell r="Z108">
            <v>0.48609724249174291</v>
          </cell>
          <cell r="AA108">
            <v>0.56206977471839781</v>
          </cell>
          <cell r="AB108">
            <v>0.40742367905018062</v>
          </cell>
          <cell r="AC108">
            <v>1.1056900527009224</v>
          </cell>
          <cell r="AD108">
            <v>0.96017309925060679</v>
          </cell>
          <cell r="AE108">
            <v>0.65437395012275501</v>
          </cell>
          <cell r="AF108">
            <v>0.66536468113873659</v>
          </cell>
          <cell r="AG108">
            <v>0.80734706307815296</v>
          </cell>
          <cell r="AH108">
            <v>0.68183329096846079</v>
          </cell>
          <cell r="AI108">
            <v>0.88132246832035044</v>
          </cell>
          <cell r="AJ108">
            <v>1.0590946013496625</v>
          </cell>
          <cell r="AK108">
            <v>0.8898711530076826</v>
          </cell>
          <cell r="AL108">
            <v>0.88867919759379244</v>
          </cell>
          <cell r="AM108">
            <v>0.74136768433045797</v>
          </cell>
          <cell r="AN108">
            <v>0.49554457334758051</v>
          </cell>
          <cell r="AO108">
            <v>0.22329021735007393</v>
          </cell>
          <cell r="AP108">
            <v>0.37007661036905026</v>
          </cell>
          <cell r="AQ108">
            <v>0.42748457664393102</v>
          </cell>
          <cell r="AR108">
            <v>2.6311773110253567</v>
          </cell>
          <cell r="AS108">
            <v>2.9124696185816261</v>
          </cell>
          <cell r="AT108">
            <v>3.1267736654098037</v>
          </cell>
          <cell r="AU108">
            <v>3.3856694925095807</v>
          </cell>
          <cell r="AV108">
            <v>2.6283212527362982</v>
          </cell>
          <cell r="AW108">
            <v>0.54457835755720407</v>
          </cell>
          <cell r="AX108">
            <v>0.49002538695954878</v>
          </cell>
          <cell r="AY108">
            <v>0.57260224154461592</v>
          </cell>
          <cell r="AZ108">
            <v>0.52576062491725151</v>
          </cell>
          <cell r="BA108">
            <v>0.70220885721901816</v>
          </cell>
          <cell r="BB108">
            <v>0.47287200040948818</v>
          </cell>
          <cell r="BC108">
            <v>0.6691773094503104</v>
          </cell>
          <cell r="BD108">
            <v>0.88037226352006726</v>
          </cell>
          <cell r="BE108">
            <v>0.93394868306075907</v>
          </cell>
          <cell r="BF108">
            <v>0.76056128512902021</v>
          </cell>
          <cell r="BG108">
            <v>1.1635260078233602</v>
          </cell>
          <cell r="BH108">
            <v>1.0185306346149057</v>
          </cell>
          <cell r="BI108">
            <v>0.646199701180034</v>
          </cell>
          <cell r="BJ108">
            <v>0.39742432346089385</v>
          </cell>
          <cell r="BK108">
            <v>0.74011879659531776</v>
          </cell>
          <cell r="BL108">
            <v>0.16198289561273271</v>
          </cell>
          <cell r="BM108">
            <v>5.3887660855901798E-2</v>
          </cell>
          <cell r="BN108">
            <v>6.598538631732298E-2</v>
          </cell>
          <cell r="BO108">
            <v>5.8391990326332133E-2</v>
          </cell>
          <cell r="BP108">
            <v>8.2177765112080747E-2</v>
          </cell>
        </row>
        <row r="109">
          <cell r="A109" t="str">
            <v>Cost Of Goods Sold</v>
          </cell>
          <cell r="X109">
            <v>0.3538498527378735</v>
          </cell>
          <cell r="Y109">
            <v>0.19678956376925583</v>
          </cell>
          <cell r="Z109">
            <v>0.43237088596717377</v>
          </cell>
          <cell r="AA109">
            <v>0.52204532843911355</v>
          </cell>
          <cell r="AB109">
            <v>0.38178137175276894</v>
          </cell>
          <cell r="AC109">
            <v>1.0385810690818684</v>
          </cell>
          <cell r="AD109">
            <v>0.92922577403270057</v>
          </cell>
          <cell r="AE109">
            <v>0.76962534121246651</v>
          </cell>
          <cell r="AF109">
            <v>0.70493550196298393</v>
          </cell>
          <cell r="AG109">
            <v>0.83675207850620148</v>
          </cell>
          <cell r="AH109">
            <v>0.72402373142617527</v>
          </cell>
          <cell r="AI109">
            <v>0.89982165566300121</v>
          </cell>
          <cell r="AJ109">
            <v>1.0385124283119489</v>
          </cell>
          <cell r="AK109">
            <v>0.86312053347815065</v>
          </cell>
          <cell r="AL109">
            <v>0.88998237975109662</v>
          </cell>
          <cell r="AM109">
            <v>0.70938081368307171</v>
          </cell>
          <cell r="AN109">
            <v>0.47014408023637433</v>
          </cell>
          <cell r="AO109">
            <v>0.24200064254757514</v>
          </cell>
          <cell r="AP109">
            <v>0.35694861152873303</v>
          </cell>
          <cell r="AQ109">
            <v>0.41782694010185084</v>
          </cell>
          <cell r="AR109">
            <v>2.5000295599994087</v>
          </cell>
          <cell r="AS109">
            <v>2.8232521771567121</v>
          </cell>
          <cell r="AT109">
            <v>2.887622771369081</v>
          </cell>
          <cell r="AU109">
            <v>3.2866102389611402</v>
          </cell>
          <cell r="AV109">
            <v>2.4820142266221294</v>
          </cell>
          <cell r="AW109">
            <v>0.56845087908584357</v>
          </cell>
          <cell r="AX109">
            <v>0.52185211522621389</v>
          </cell>
          <cell r="AY109">
            <v>0.60273960807140758</v>
          </cell>
          <cell r="AZ109">
            <v>0.55965104525544795</v>
          </cell>
          <cell r="BA109">
            <v>0.74575085007850905</v>
          </cell>
          <cell r="BB109">
            <v>0.49761121095248662</v>
          </cell>
          <cell r="BC109">
            <v>0.70605720626309942</v>
          </cell>
          <cell r="BD109">
            <v>0.93158281559928557</v>
          </cell>
          <cell r="BE109">
            <v>0.9864454577832793</v>
          </cell>
          <cell r="BF109">
            <v>0.80376678172180682</v>
          </cell>
          <cell r="BG109">
            <v>1.2206054330229494</v>
          </cell>
          <cell r="BH109">
            <v>1.0446890878121788</v>
          </cell>
          <cell r="BI109">
            <v>0.64884462599081139</v>
          </cell>
          <cell r="BJ109">
            <v>0.40303518845376241</v>
          </cell>
          <cell r="BK109">
            <v>0.756506854828908</v>
          </cell>
          <cell r="BL109">
            <v>0.1653147982033738</v>
          </cell>
          <cell r="BM109">
            <v>7.3076469053928506E-2</v>
          </cell>
          <cell r="BN109">
            <v>8.8537108548687238E-2</v>
          </cell>
          <cell r="BO109">
            <v>7.6635587113065284E-2</v>
          </cell>
          <cell r="BP109">
            <v>9.8587639568162633E-2</v>
          </cell>
        </row>
        <row r="110">
          <cell r="A110" t="str">
            <v>Gross Income</v>
          </cell>
          <cell r="X110">
            <v>0.69289827255277991</v>
          </cell>
          <cell r="Y110">
            <v>5.4109871953738287E-2</v>
          </cell>
          <cell r="Z110">
            <v>0.93849493487698932</v>
          </cell>
          <cell r="AA110">
            <v>1.0004675081813956</v>
          </cell>
          <cell r="AB110">
            <v>0.66782213722209272</v>
          </cell>
          <cell r="AC110">
            <v>1.962585034013606</v>
          </cell>
          <cell r="AD110">
            <v>1.2739028213166139</v>
          </cell>
          <cell r="AE110">
            <v>-6.2709966405373518E-2</v>
          </cell>
          <cell r="AF110">
            <v>0.33559242813741497</v>
          </cell>
          <cell r="AG110">
            <v>0.55995126496093928</v>
          </cell>
          <cell r="AH110">
            <v>0.31113706928899854</v>
          </cell>
          <cell r="AI110">
            <v>0.72221288026950825</v>
          </cell>
          <cell r="AJ110">
            <v>1.3008757077190105</v>
          </cell>
          <cell r="AK110">
            <v>1.1744528093780224</v>
          </cell>
          <cell r="AL110">
            <v>0.875769515669786</v>
          </cell>
          <cell r="AM110">
            <v>1.1109158047302232</v>
          </cell>
          <cell r="AN110">
            <v>0.7365416915883316</v>
          </cell>
          <cell r="AO110">
            <v>2.8559260800219421E-2</v>
          </cell>
          <cell r="AP110">
            <v>0.48974034514308062</v>
          </cell>
          <cell r="AQ110">
            <v>0.52388069707400287</v>
          </cell>
          <cell r="AR110">
            <v>3.8581305309734502</v>
          </cell>
          <cell r="AS110">
            <v>3.6290982425813896</v>
          </cell>
          <cell r="AT110">
            <v>6.1322675641564999</v>
          </cell>
          <cell r="AU110">
            <v>4.2081240209582447</v>
          </cell>
          <cell r="AV110">
            <v>3.9870292685278921</v>
          </cell>
          <cell r="AW110">
            <v>0.38367393408094719</v>
          </cell>
          <cell r="AX110">
            <v>0.27888421419502585</v>
          </cell>
          <cell r="AY110">
            <v>0.36615664114572932</v>
          </cell>
          <cell r="AZ110">
            <v>0.29416706424111627</v>
          </cell>
          <cell r="BA110">
            <v>0.41987830268340032</v>
          </cell>
          <cell r="BB110">
            <v>0.28385855926276449</v>
          </cell>
          <cell r="BC110">
            <v>0.37803062009090804</v>
          </cell>
          <cell r="BD110">
            <v>0.46882258969820012</v>
          </cell>
          <cell r="BE110">
            <v>0.50161482918072386</v>
          </cell>
          <cell r="BF110">
            <v>0.41611641626395568</v>
          </cell>
          <cell r="BG110">
            <v>0.65481826848358327</v>
          </cell>
          <cell r="BH110">
            <v>0.76286701086994868</v>
          </cell>
          <cell r="BI110">
            <v>0.61824723540097737</v>
          </cell>
          <cell r="BJ110">
            <v>0.33629711858165612</v>
          </cell>
          <cell r="BK110">
            <v>0.57370487914342694</v>
          </cell>
          <cell r="BL110">
            <v>0.12213529816136148</v>
          </cell>
          <cell r="BM110">
            <v>-0.16363905894419628</v>
          </cell>
          <cell r="BN110">
            <v>-0.17685525268928382</v>
          </cell>
          <cell r="BO110">
            <v>-0.15028795539686923</v>
          </cell>
          <cell r="BP110">
            <v>-0.10381410527366419</v>
          </cell>
        </row>
        <row r="111">
          <cell r="A111" t="str">
            <v>SG&amp;A</v>
          </cell>
          <cell r="X111">
            <v>0.12459546925566345</v>
          </cell>
          <cell r="Y111">
            <v>0.27027027027027017</v>
          </cell>
          <cell r="Z111">
            <v>2.1098901098901099</v>
          </cell>
          <cell r="AA111">
            <v>0.99928366762177623</v>
          </cell>
          <cell r="AB111">
            <v>0.89866766747982751</v>
          </cell>
          <cell r="AC111">
            <v>0.9374100719424463</v>
          </cell>
          <cell r="AD111">
            <v>0.57269503546099298</v>
          </cell>
          <cell r="AE111">
            <v>-0.14628975265017663</v>
          </cell>
          <cell r="AF111">
            <v>-7.5241848799713407E-2</v>
          </cell>
          <cell r="AG111">
            <v>0.14241945048428528</v>
          </cell>
          <cell r="AH111">
            <v>0.26438915707389521</v>
          </cell>
          <cell r="AI111">
            <v>0.82675685832393819</v>
          </cell>
          <cell r="AJ111">
            <v>0.3766556291390728</v>
          </cell>
          <cell r="AK111">
            <v>1.0658659434327782</v>
          </cell>
          <cell r="AL111">
            <v>0.60801107362228568</v>
          </cell>
          <cell r="AM111">
            <v>1.413509544787078</v>
          </cell>
          <cell r="AN111">
            <v>0.75889734622505678</v>
          </cell>
          <cell r="AO111">
            <v>0.87071557426337942</v>
          </cell>
          <cell r="AP111">
            <v>0.90847711927982</v>
          </cell>
          <cell r="AQ111">
            <v>0.9517404637649971</v>
          </cell>
          <cell r="AR111">
            <v>3.7517644195668041</v>
          </cell>
          <cell r="AS111">
            <v>3.7899415204678357</v>
          </cell>
          <cell r="AT111">
            <v>3.4511946855244826</v>
          </cell>
          <cell r="AU111">
            <v>3.7473466981132075</v>
          </cell>
          <cell r="AV111">
            <v>3.4642335364004744</v>
          </cell>
          <cell r="AW111">
            <v>0.28499359795134449</v>
          </cell>
          <cell r="AX111">
            <v>0.37371196952678609</v>
          </cell>
          <cell r="AY111">
            <v>0.51204775774498712</v>
          </cell>
          <cell r="AZ111">
            <v>0.4750667577470038</v>
          </cell>
          <cell r="BA111">
            <v>0.48510950978394418</v>
          </cell>
          <cell r="BB111">
            <v>0.35506885350445394</v>
          </cell>
          <cell r="BC111">
            <v>0.31059919301800609</v>
          </cell>
          <cell r="BD111">
            <v>0.37760089150680587</v>
          </cell>
          <cell r="BE111">
            <v>0.28670062728918433</v>
          </cell>
          <cell r="BF111">
            <v>0.33029536987759456</v>
          </cell>
          <cell r="BG111">
            <v>0.39593505500323567</v>
          </cell>
          <cell r="BH111">
            <v>0.46380860672968671</v>
          </cell>
          <cell r="BI111">
            <v>0.31435042873321462</v>
          </cell>
          <cell r="BJ111">
            <v>0.23814197995397501</v>
          </cell>
          <cell r="BK111">
            <v>0.34429226884032604</v>
          </cell>
          <cell r="BL111">
            <v>0.14642112138898833</v>
          </cell>
          <cell r="BM111">
            <v>-2.2634831512725717E-2</v>
          </cell>
          <cell r="BN111">
            <v>-3.8642118590419994E-2</v>
          </cell>
          <cell r="BO111">
            <v>5.6525492406891864E-2</v>
          </cell>
          <cell r="BP111">
            <v>3.1333917681332091E-2</v>
          </cell>
        </row>
        <row r="112">
          <cell r="A112" t="str">
            <v>Operating Income/EBIT</v>
          </cell>
          <cell r="X112">
            <v>2.9278350515464049</v>
          </cell>
          <cell r="Y112">
            <v>-0.21028466483011921</v>
          </cell>
          <cell r="Z112">
            <v>-0.20443173695496974</v>
          </cell>
          <cell r="AA112">
            <v>1.0026917900403838</v>
          </cell>
          <cell r="AB112">
            <v>0.26275930194271346</v>
          </cell>
          <cell r="AC112">
            <v>5.7727272727272805</v>
          </cell>
          <cell r="AD112">
            <v>2.6534883720930216</v>
          </cell>
          <cell r="AE112">
            <v>0.25606469002696253</v>
          </cell>
          <cell r="AF112">
            <v>1.1061827956989219</v>
          </cell>
          <cell r="AG112">
            <v>1.6615384615384574</v>
          </cell>
          <cell r="AH112">
            <v>0.36083786976087895</v>
          </cell>
          <cell r="AI112">
            <v>0.63367324767789812</v>
          </cell>
          <cell r="AJ112">
            <v>3.6967080144240763</v>
          </cell>
          <cell r="AK112">
            <v>1.2638793253335665</v>
          </cell>
          <cell r="AL112">
            <v>1.1789947367560072</v>
          </cell>
          <cell r="AM112">
            <v>0.81200922213564386</v>
          </cell>
          <cell r="AN112">
            <v>0.71537067878276717</v>
          </cell>
          <cell r="AO112">
            <v>-0.61133096962334821</v>
          </cell>
          <cell r="AP112">
            <v>0.17505321755351444</v>
          </cell>
          <cell r="AQ112">
            <v>0.16631450213565513</v>
          </cell>
          <cell r="AR112">
            <v>3.9980787704130618</v>
          </cell>
          <cell r="AS112">
            <v>3.4729131175468497</v>
          </cell>
          <cell r="AT112">
            <v>15.937304075235147</v>
          </cell>
          <cell r="AU112">
            <v>4.7705409619767281</v>
          </cell>
          <cell r="AV112">
            <v>4.7181572860447138</v>
          </cell>
          <cell r="AW112">
            <v>0.50711128195271926</v>
          </cell>
          <cell r="AX112">
            <v>0.18027625431647309</v>
          </cell>
          <cell r="AY112">
            <v>0.22593929298537918</v>
          </cell>
          <cell r="AZ112">
            <v>0.11251532977197476</v>
          </cell>
          <cell r="BA112">
            <v>0.34865737650762885</v>
          </cell>
          <cell r="BB112">
            <v>0.20791090140066881</v>
          </cell>
          <cell r="BC112">
            <v>0.45964202736425808</v>
          </cell>
          <cell r="BD112">
            <v>0.5769579165880363</v>
          </cell>
          <cell r="BE112">
            <v>0.78775083143380131</v>
          </cell>
          <cell r="BF112">
            <v>0.51929815791446687</v>
          </cell>
          <cell r="BG112">
            <v>0.96456159490419391</v>
          </cell>
          <cell r="BH112">
            <v>1.0878555637435512</v>
          </cell>
          <cell r="BI112">
            <v>0.93294879312614531</v>
          </cell>
          <cell r="BJ112">
            <v>0.4303540821872065</v>
          </cell>
          <cell r="BK112">
            <v>0.81521281356111119</v>
          </cell>
          <cell r="BL112">
            <v>0.10148860705072904</v>
          </cell>
          <cell r="BM112">
            <v>-0.27106966631606322</v>
          </cell>
          <cell r="BN112">
            <v>-0.27417767129139248</v>
          </cell>
          <cell r="BO112">
            <v>-0.32183513319986867</v>
          </cell>
          <cell r="BP112">
            <v>-0.20917755132373994</v>
          </cell>
        </row>
        <row r="113">
          <cell r="A113" t="str">
            <v>Income Before Tax, Amortiz and OTC</v>
          </cell>
          <cell r="X113">
            <v>1.2905844155844155</v>
          </cell>
          <cell r="Y113">
            <v>-0.37951807228915646</v>
          </cell>
          <cell r="Z113">
            <v>-0.46275605214152959</v>
          </cell>
          <cell r="AA113">
            <v>1.5705263157894858</v>
          </cell>
          <cell r="AB113">
            <v>0.49592986850345877</v>
          </cell>
          <cell r="AC113">
            <v>11.664804469273777</v>
          </cell>
          <cell r="AD113">
            <v>4.8203883495145607</v>
          </cell>
          <cell r="AE113">
            <v>0.50606585788563296</v>
          </cell>
          <cell r="AF113">
            <v>1.3759213759213718</v>
          </cell>
          <cell r="AG113">
            <v>2.5307660108832075</v>
          </cell>
          <cell r="AH113">
            <v>0.30877914605395085</v>
          </cell>
          <cell r="AI113">
            <v>1.0200172411192487</v>
          </cell>
          <cell r="AJ113">
            <v>6.1507454593381414</v>
          </cell>
          <cell r="AK113">
            <v>1.1957937971718025</v>
          </cell>
          <cell r="AL113">
            <v>1.4179015148866112</v>
          </cell>
          <cell r="AM113">
            <v>0.99190946093516841</v>
          </cell>
          <cell r="AN113">
            <v>0.42031339612079055</v>
          </cell>
          <cell r="AO113">
            <v>-0.61715467642980426</v>
          </cell>
          <cell r="AP113">
            <v>-0.31773916842130168</v>
          </cell>
          <cell r="AQ113">
            <v>-4.3147796480427325E-2</v>
          </cell>
          <cell r="AR113">
            <v>3.545854483925547</v>
          </cell>
          <cell r="AS113">
            <v>3.8569767441860492</v>
          </cell>
          <cell r="AT113">
            <v>15.770071458596089</v>
          </cell>
          <cell r="AU113">
            <v>8.2676023930050526</v>
          </cell>
          <cell r="AV113">
            <v>5.5814501665385547</v>
          </cell>
          <cell r="AW113">
            <v>0.36577830715402304</v>
          </cell>
          <cell r="AX113">
            <v>2.2713670098155836E-2</v>
          </cell>
          <cell r="AY113">
            <v>-7.4794465610587335E-2</v>
          </cell>
          <cell r="AZ113">
            <v>-6.1077041487712647E-3</v>
          </cell>
          <cell r="BA113">
            <v>0.15084438284917945</v>
          </cell>
          <cell r="BB113">
            <v>0.15583353773199415</v>
          </cell>
          <cell r="BC113">
            <v>0.42250182882224308</v>
          </cell>
          <cell r="BD113">
            <v>0.63079757260511626</v>
          </cell>
          <cell r="BE113">
            <v>1.0682720891309221</v>
          </cell>
          <cell r="BF113">
            <v>0.58321099241598739</v>
          </cell>
          <cell r="BG113">
            <v>1.2026361085567481</v>
          </cell>
          <cell r="BH113">
            <v>1.4540667297486305</v>
          </cell>
          <cell r="BI113">
            <v>1.316283473984984</v>
          </cell>
          <cell r="BJ113">
            <v>0.32857056585543387</v>
          </cell>
          <cell r="BK113">
            <v>0.97485642007384743</v>
          </cell>
          <cell r="BL113">
            <v>7.7042476663524484E-2</v>
          </cell>
          <cell r="BM113">
            <v>-0.32040535783138435</v>
          </cell>
          <cell r="BN113">
            <v>-0.32230995976504206</v>
          </cell>
          <cell r="BO113">
            <v>-0.37946708606442248</v>
          </cell>
          <cell r="BP113">
            <v>-0.25469979313985858</v>
          </cell>
        </row>
        <row r="114">
          <cell r="A114" t="str">
            <v>Net Before Amortiz. And Charges</v>
          </cell>
          <cell r="X114">
            <v>1.2629870129870127</v>
          </cell>
          <cell r="Y114">
            <v>-0.41196574358974358</v>
          </cell>
          <cell r="Z114">
            <v>-0.68604651162791019</v>
          </cell>
          <cell r="AA114">
            <v>1.2296650717703481</v>
          </cell>
          <cell r="AB114">
            <v>0.3015754238559798</v>
          </cell>
          <cell r="AC114">
            <v>10.314814814814849</v>
          </cell>
          <cell r="AD114">
            <v>4.8633714112358799</v>
          </cell>
          <cell r="AE114">
            <v>0.46127946127949526</v>
          </cell>
          <cell r="AF114">
            <v>1.8841201716738118</v>
          </cell>
          <cell r="AG114">
            <v>3.0184437113903364</v>
          </cell>
          <cell r="AH114">
            <v>0.46481305188450972</v>
          </cell>
          <cell r="AI114">
            <v>0.95240522766681113</v>
          </cell>
          <cell r="AJ114">
            <v>10.527644710057192</v>
          </cell>
          <cell r="AK114">
            <v>0.85193370743876473</v>
          </cell>
          <cell r="AL114">
            <v>1.3815260008704198</v>
          </cell>
          <cell r="AM114">
            <v>0.91694433699121491</v>
          </cell>
          <cell r="AN114">
            <v>0.49695225693012945</v>
          </cell>
          <cell r="AO114">
            <v>-0.58065142498094791</v>
          </cell>
          <cell r="AP114">
            <v>-0.12655646510877638</v>
          </cell>
          <cell r="AQ114">
            <v>5.3240228882632579E-2</v>
          </cell>
          <cell r="AR114">
            <v>3.1828249465708147</v>
          </cell>
          <cell r="AS114">
            <v>3.4485156912637862</v>
          </cell>
          <cell r="AT114">
            <v>14.726406101048658</v>
          </cell>
          <cell r="AU114">
            <v>7.09038638454461</v>
          </cell>
          <cell r="AV114">
            <v>5.1396386093321071</v>
          </cell>
          <cell r="AW114">
            <v>0.4314180872311757</v>
          </cell>
          <cell r="AX114">
            <v>0.12126296522269575</v>
          </cell>
          <cell r="AY114">
            <v>-2.1094744498999396E-2</v>
          </cell>
          <cell r="AZ114">
            <v>9.6085510418737918E-2</v>
          </cell>
          <cell r="BA114">
            <v>0.2207879295892714</v>
          </cell>
          <cell r="BB114">
            <v>0.18574163610994154</v>
          </cell>
          <cell r="BC114">
            <v>0.47139844919059182</v>
          </cell>
          <cell r="BD114">
            <v>0.81231035977460087</v>
          </cell>
          <cell r="BE114">
            <v>0.88282283372668835</v>
          </cell>
          <cell r="BF114">
            <v>0.60926485397784158</v>
          </cell>
          <cell r="BG114">
            <v>1.1751183601981401</v>
          </cell>
          <cell r="BH114">
            <v>1.4229053507454048</v>
          </cell>
          <cell r="BI114">
            <v>1.0962004988553677</v>
          </cell>
          <cell r="BJ114">
            <v>0.50044079563613253</v>
          </cell>
          <cell r="BK114">
            <v>0.97184454052414715</v>
          </cell>
          <cell r="BL114">
            <v>0.13969376328933691</v>
          </cell>
          <cell r="BM114">
            <v>-0.30383393591345564</v>
          </cell>
          <cell r="BN114">
            <v>-0.30690551675237443</v>
          </cell>
          <cell r="BO114">
            <v>-0.4363880065365513</v>
          </cell>
          <cell r="BP114">
            <v>-0.2546996751880698</v>
          </cell>
        </row>
        <row r="115">
          <cell r="A115" t="str">
            <v>Goodwill &amp; Intangible Amortization, Net of Tax</v>
          </cell>
          <cell r="X115">
            <v>7.9896907216494784E-2</v>
          </cell>
          <cell r="Y115">
            <v>7.9896907216494784E-2</v>
          </cell>
          <cell r="Z115">
            <v>7.9896907216494784E-2</v>
          </cell>
          <cell r="AA115">
            <v>7.9896907216494784E-2</v>
          </cell>
          <cell r="AB115">
            <v>7.9896907216494784E-2</v>
          </cell>
          <cell r="AC115">
            <v>0.80190930787589498</v>
          </cell>
          <cell r="AD115">
            <v>0.80190930787589498</v>
          </cell>
          <cell r="AE115">
            <v>0.80190930787589498</v>
          </cell>
          <cell r="AF115">
            <v>0.80190930787589498</v>
          </cell>
          <cell r="AG115">
            <v>0.80190930787589498</v>
          </cell>
          <cell r="AH115">
            <v>0.69933774834437079</v>
          </cell>
          <cell r="AI115">
            <v>0.69933774834437079</v>
          </cell>
          <cell r="AJ115">
            <v>0.69933774834437079</v>
          </cell>
          <cell r="AK115">
            <v>0.69933774834437079</v>
          </cell>
          <cell r="AL115">
            <v>0.69933774834437079</v>
          </cell>
          <cell r="AM115">
            <v>1.0537802026500391</v>
          </cell>
          <cell r="AN115">
            <v>1.0537802026500391</v>
          </cell>
          <cell r="AO115">
            <v>1.0537802026500391</v>
          </cell>
          <cell r="AP115">
            <v>1.0537802026500391</v>
          </cell>
          <cell r="AQ115">
            <v>1.0537802026500391</v>
          </cell>
          <cell r="AR115">
            <v>1.6944971537001901</v>
          </cell>
          <cell r="AS115">
            <v>2.2622390891840611</v>
          </cell>
          <cell r="AT115">
            <v>2.3320683111954459</v>
          </cell>
          <cell r="AU115">
            <v>5.6611005692599621</v>
          </cell>
          <cell r="AV115">
            <v>2.9798861480075907</v>
          </cell>
          <cell r="AW115">
            <v>2.6371830985915499</v>
          </cell>
          <cell r="AX115">
            <v>1.963704048394602</v>
          </cell>
          <cell r="AY115">
            <v>2.0943052391799544</v>
          </cell>
          <cell r="AZ115">
            <v>1.1738833181403829</v>
          </cell>
          <cell r="BA115">
            <v>1.7802040621722131</v>
          </cell>
          <cell r="BB115">
            <v>0.51084262701363059</v>
          </cell>
          <cell r="BC115">
            <v>0.37965143664625556</v>
          </cell>
          <cell r="BD115">
            <v>0.58053592461719661</v>
          </cell>
          <cell r="BE115">
            <v>0.26323513995177694</v>
          </cell>
          <cell r="BF115">
            <v>0.41740979558238456</v>
          </cell>
          <cell r="BG115">
            <v>-3.9368464219807331E-2</v>
          </cell>
          <cell r="BH115">
            <v>0.42312507112780229</v>
          </cell>
          <cell r="BI115">
            <v>0.4104331625523987</v>
          </cell>
          <cell r="BJ115">
            <v>1.4896265560165975</v>
          </cell>
          <cell r="BK115">
            <v>0.62164254948458564</v>
          </cell>
          <cell r="BL115">
            <v>-0.75923159018143016</v>
          </cell>
          <cell r="BM115">
            <v>-0.69596161535385848</v>
          </cell>
          <cell r="BN115">
            <v>-0.79836206327191073</v>
          </cell>
          <cell r="BO115">
            <v>-0.88319999999999999</v>
          </cell>
          <cell r="BP115">
            <v>-0.81176137041900442</v>
          </cell>
        </row>
        <row r="116">
          <cell r="A116" t="str">
            <v>Net After Amortization</v>
          </cell>
          <cell r="X116">
            <v>1.080294530154277</v>
          </cell>
          <cell r="Y116">
            <v>-0.50973352459016408</v>
          </cell>
          <cell r="Z116">
            <v>-0.77355712603062787</v>
          </cell>
          <cell r="AA116">
            <v>1.5771028037383359</v>
          </cell>
          <cell r="AB116">
            <v>0.39259263492065855</v>
          </cell>
          <cell r="AC116">
            <v>27.720524017467522</v>
          </cell>
          <cell r="AD116">
            <v>6.6415870191704034</v>
          </cell>
          <cell r="AE116">
            <v>0.27568270481149293</v>
          </cell>
          <cell r="AF116">
            <v>2.0211544273194222</v>
          </cell>
          <cell r="AG116">
            <v>3.7241639901469759</v>
          </cell>
          <cell r="AH116">
            <v>0.43789102879994313</v>
          </cell>
          <cell r="AI116">
            <v>0.97853211771035586</v>
          </cell>
          <cell r="AJ116">
            <v>18.091734165809498</v>
          </cell>
          <cell r="AK116">
            <v>0.86345815968606576</v>
          </cell>
          <cell r="AL116">
            <v>1.4643717674229642</v>
          </cell>
          <cell r="AM116">
            <v>0.89838028464257436</v>
          </cell>
          <cell r="AN116">
            <v>0.44757704171987256</v>
          </cell>
          <cell r="AO116">
            <v>-0.69261558546308244</v>
          </cell>
          <cell r="AP116">
            <v>-0.20784760571091121</v>
          </cell>
          <cell r="AQ116">
            <v>-3.0546263306629684E-2</v>
          </cell>
          <cell r="AR116">
            <v>3.4012699827326864</v>
          </cell>
          <cell r="AS116">
            <v>3.5977560276915765</v>
          </cell>
          <cell r="AT116">
            <v>20.399339933993495</v>
          </cell>
          <cell r="AU116">
            <v>7.3455986989225348</v>
          </cell>
          <cell r="AV116">
            <v>5.522790008752434</v>
          </cell>
          <cell r="AW116">
            <v>0.23321858864027423</v>
          </cell>
          <cell r="AX116">
            <v>-4.3198338525442526E-2</v>
          </cell>
          <cell r="AY116">
            <v>-0.17185622909834719</v>
          </cell>
          <cell r="AZ116">
            <v>-5.7520543051091555E-2</v>
          </cell>
          <cell r="BA116">
            <v>5.1990545296904722E-2</v>
          </cell>
          <cell r="BB116">
            <v>9.958540289807738E-2</v>
          </cell>
          <cell r="BC116">
            <v>0.49676579118733066</v>
          </cell>
          <cell r="BD116">
            <v>0.87402964008468853</v>
          </cell>
          <cell r="BE116">
            <v>1.0864980357019758</v>
          </cell>
          <cell r="BF116">
            <v>0.66414835164834773</v>
          </cell>
          <cell r="BG116">
            <v>1.6173517004517204</v>
          </cell>
          <cell r="BH116">
            <v>1.6777075236382597</v>
          </cell>
          <cell r="BI116">
            <v>1.2502144396326305</v>
          </cell>
          <cell r="BJ116">
            <v>0.30357083870116353</v>
          </cell>
          <cell r="BK116">
            <v>1.05717233653677</v>
          </cell>
          <cell r="BL116">
            <v>0.25983083966852227</v>
          </cell>
          <cell r="BM116">
            <v>-0.25072030501938691</v>
          </cell>
          <cell r="BN116">
            <v>-0.23772290299187027</v>
          </cell>
          <cell r="BO116">
            <v>-0.26655348047538785</v>
          </cell>
          <cell r="BP116">
            <v>-0.14770561480237265</v>
          </cell>
        </row>
        <row r="117">
          <cell r="A117" t="str">
            <v>EBITDA</v>
          </cell>
          <cell r="X117">
            <v>8.3427835051546957</v>
          </cell>
          <cell r="Y117">
            <v>0.7543617998163461</v>
          </cell>
          <cell r="Z117">
            <v>0.54646175839885469</v>
          </cell>
          <cell r="AA117">
            <v>2.4165545087483258</v>
          </cell>
          <cell r="AB117">
            <v>1.6463615409944157</v>
          </cell>
          <cell r="AC117">
            <v>1.7206037206037208</v>
          </cell>
          <cell r="AD117">
            <v>1.3472912850039247</v>
          </cell>
          <cell r="AE117">
            <v>0.26669748093367662</v>
          </cell>
          <cell r="AF117">
            <v>0.76344297813669382</v>
          </cell>
          <cell r="AG117">
            <v>0.93816100535025337</v>
          </cell>
          <cell r="AH117">
            <v>0.49219515523269419</v>
          </cell>
          <cell r="AI117">
            <v>0.66551484986151332</v>
          </cell>
          <cell r="AJ117">
            <v>2.2483115505071583</v>
          </cell>
          <cell r="AK117">
            <v>1.1067793601240696</v>
          </cell>
          <cell r="AL117">
            <v>1.0276689528194494</v>
          </cell>
          <cell r="AM117">
            <v>0.864256556678767</v>
          </cell>
          <cell r="AN117">
            <v>0.7860486811067473</v>
          </cell>
          <cell r="AO117">
            <v>-0.203886570643247</v>
          </cell>
          <cell r="AP117">
            <v>0.36486088379355319</v>
          </cell>
          <cell r="AQ117">
            <v>0.39559920872334819</v>
          </cell>
          <cell r="AR117">
            <v>3.2043409702253944</v>
          </cell>
          <cell r="AS117">
            <v>3.0925037481259379</v>
          </cell>
          <cell r="AT117">
            <v>7.4693100042331046</v>
          </cell>
          <cell r="AU117">
            <v>4.37391236793039</v>
          </cell>
          <cell r="AV117">
            <v>3.8190789473684177</v>
          </cell>
          <cell r="AW117">
            <v>0.65012023738610525</v>
          </cell>
          <cell r="AX117">
            <v>0.40390885445286995</v>
          </cell>
          <cell r="AY117">
            <v>0.42299490186931532</v>
          </cell>
          <cell r="AZ117">
            <v>0.26692495626906365</v>
          </cell>
          <cell r="BA117">
            <v>0.52754148523008193</v>
          </cell>
          <cell r="BB117">
            <v>0.29651714686810737</v>
          </cell>
          <cell r="BC117">
            <v>0.43264400808924486</v>
          </cell>
          <cell r="BD117">
            <v>0.54269356406083591</v>
          </cell>
          <cell r="BE117">
            <v>0.7456553738717655</v>
          </cell>
          <cell r="BF117">
            <v>0.51477096225438079</v>
          </cell>
          <cell r="BG117">
            <v>0.7464655110185332</v>
          </cell>
          <cell r="BH117">
            <v>0.8900414370930283</v>
          </cell>
          <cell r="BI117">
            <v>0.78064403512366942</v>
          </cell>
          <cell r="BJ117">
            <v>0.45023008942112042</v>
          </cell>
          <cell r="BK117">
            <v>0.69550073750063834</v>
          </cell>
          <cell r="BL117">
            <v>0.16694232404345644</v>
          </cell>
          <cell r="BM117">
            <v>-0.13142298203685066</v>
          </cell>
          <cell r="BN117">
            <v>-0.14229636480651764</v>
          </cell>
          <cell r="BO117">
            <v>-0.21791473979320686</v>
          </cell>
          <cell r="BP117">
            <v>-9.6876036290723389E-2</v>
          </cell>
        </row>
        <row r="118">
          <cell r="A118" t="str">
            <v>Avg. Shares Out. (Mil.)—Basic</v>
          </cell>
          <cell r="X118" t="e">
            <v>#DIV/0!</v>
          </cell>
          <cell r="Y118" t="e">
            <v>#DIV/0!</v>
          </cell>
          <cell r="Z118" t="e">
            <v>#DIV/0!</v>
          </cell>
          <cell r="AA118" t="e">
            <v>#DIV/0!</v>
          </cell>
          <cell r="AB118" t="e">
            <v>#DIV/0!</v>
          </cell>
          <cell r="AC118" t="e">
            <v>#DIV/0!</v>
          </cell>
          <cell r="AD118" t="e">
            <v>#DIV/0!</v>
          </cell>
          <cell r="AE118" t="e">
            <v>#DIV/0!</v>
          </cell>
          <cell r="AF118" t="e">
            <v>#DIV/0!</v>
          </cell>
          <cell r="AG118" t="e">
            <v>#DIV/0!</v>
          </cell>
          <cell r="AH118" t="e">
            <v>#DIV/0!</v>
          </cell>
          <cell r="AI118" t="e">
            <v>#DIV/0!</v>
          </cell>
          <cell r="AJ118" t="e">
            <v>#DIV/0!</v>
          </cell>
          <cell r="AK118" t="e">
            <v>#DIV/0!</v>
          </cell>
          <cell r="AL118" t="e">
            <v>#DIV/0!</v>
          </cell>
          <cell r="AM118" t="e">
            <v>#DIV/0!</v>
          </cell>
          <cell r="AN118" t="e">
            <v>#DIV/0!</v>
          </cell>
          <cell r="AO118" t="e">
            <v>#DIV/0!</v>
          </cell>
          <cell r="AP118" t="e">
            <v>#DIV/0!</v>
          </cell>
          <cell r="AQ118" t="e">
            <v>#DIV/0!</v>
          </cell>
          <cell r="AR118" t="e">
            <v>#DIV/0!</v>
          </cell>
          <cell r="AS118" t="e">
            <v>#DIV/0!</v>
          </cell>
          <cell r="AT118" t="e">
            <v>#DIV/0!</v>
          </cell>
          <cell r="AU118" t="e">
            <v>#DIV/0!</v>
          </cell>
          <cell r="AV118">
            <v>0.1079195087783611</v>
          </cell>
          <cell r="AW118">
            <v>0.18741953357996133</v>
          </cell>
          <cell r="AX118">
            <v>0.17741283884781645</v>
          </cell>
          <cell r="AY118">
            <v>0.11274834375151954</v>
          </cell>
          <cell r="AZ118">
            <v>0.12520506898502859</v>
          </cell>
          <cell r="BA118">
            <v>0.11663357912648897</v>
          </cell>
          <cell r="BB118">
            <v>0.13531541114103862</v>
          </cell>
          <cell r="BC118">
            <v>0.15718917806104082</v>
          </cell>
          <cell r="BD118">
            <v>0.20054729863746834</v>
          </cell>
          <cell r="BE118">
            <v>0.25965096493835915</v>
          </cell>
          <cell r="BF118">
            <v>0.19248488440183142</v>
          </cell>
          <cell r="BG118">
            <v>0.26588028360563598</v>
          </cell>
          <cell r="BH118">
            <v>0.2938975321490731</v>
          </cell>
          <cell r="BI118">
            <v>0.24457039169345518</v>
          </cell>
          <cell r="BJ118">
            <v>0.12220425625935261</v>
          </cell>
          <cell r="BK118">
            <v>0.29171375070995809</v>
          </cell>
          <cell r="BL118">
            <v>6.8994907569886577E-2</v>
          </cell>
          <cell r="BM118">
            <v>0.10313353621647381</v>
          </cell>
          <cell r="BN118">
            <v>9.303958097089482E-2</v>
          </cell>
          <cell r="BO118">
            <v>0.13346280170755076</v>
          </cell>
          <cell r="BP118">
            <v>0.12112764757578121</v>
          </cell>
        </row>
        <row r="119">
          <cell r="A119" t="str">
            <v>Avg. Shares Out. (Mil.)—Diluted</v>
          </cell>
          <cell r="X119">
            <v>0</v>
          </cell>
          <cell r="Y119">
            <v>0</v>
          </cell>
          <cell r="Z119">
            <v>0</v>
          </cell>
          <cell r="AA119">
            <v>1.0428931875525738E-2</v>
          </cell>
          <cell r="AB119" t="e">
            <v>#DIV/0!</v>
          </cell>
          <cell r="AC119">
            <v>0.95862068965517233</v>
          </cell>
          <cell r="AD119">
            <v>0.99714045416316233</v>
          </cell>
          <cell r="AE119">
            <v>1.1158957106812446</v>
          </cell>
          <cell r="AF119">
            <v>1.0502746795405358</v>
          </cell>
          <cell r="AG119" t="e">
            <v>#DIV/0!</v>
          </cell>
          <cell r="AH119">
            <v>7.2140158021298584E-2</v>
          </cell>
          <cell r="AI119">
            <v>0.12381032594963348</v>
          </cell>
          <cell r="AJ119">
            <v>8.9275777088798636E-2</v>
          </cell>
          <cell r="AK119">
            <v>6.4712569015914267E-2</v>
          </cell>
          <cell r="AL119" t="e">
            <v>#DIV/0!</v>
          </cell>
          <cell r="AM119">
            <v>0.33474847805190655</v>
          </cell>
          <cell r="AN119">
            <v>0.24881960578580542</v>
          </cell>
          <cell r="AO119">
            <v>0.22551361115165669</v>
          </cell>
          <cell r="AP119">
            <v>0.27339281628917877</v>
          </cell>
          <cell r="AQ119" t="e">
            <v>#DIV/0!</v>
          </cell>
          <cell r="AR119">
            <v>1.506331392906457E-2</v>
          </cell>
          <cell r="AS119">
            <v>4.0861489527696193E-2</v>
          </cell>
          <cell r="AT119">
            <v>0.10862025713156354</v>
          </cell>
          <cell r="AU119">
            <v>0.16897981794226857</v>
          </cell>
          <cell r="AV119">
            <v>0.11108832645850275</v>
          </cell>
          <cell r="AW119">
            <v>0.18295864372708981</v>
          </cell>
          <cell r="AX119">
            <v>0.14274131357611841</v>
          </cell>
          <cell r="AY119">
            <v>9.9941246579711596E-2</v>
          </cell>
          <cell r="AZ119">
            <v>0.12379528295241315</v>
          </cell>
          <cell r="BA119">
            <v>0.11407904824100634</v>
          </cell>
          <cell r="BB119">
            <v>0.12206024295848339</v>
          </cell>
          <cell r="BC119">
            <v>0.13670836578758983</v>
          </cell>
          <cell r="BD119">
            <v>0.17213077225957885</v>
          </cell>
          <cell r="BE119">
            <v>0.21808836476464277</v>
          </cell>
          <cell r="BF119">
            <v>0.16595729768648027</v>
          </cell>
          <cell r="BG119">
            <v>0.26371818391873347</v>
          </cell>
          <cell r="BH119">
            <v>0.33383546252756857</v>
          </cell>
          <cell r="BI119">
            <v>0.24644742290054866</v>
          </cell>
          <cell r="BJ119">
            <v>0.17610830812989287</v>
          </cell>
          <cell r="BK119">
            <v>0.30893515343441158</v>
          </cell>
          <cell r="BL119">
            <v>0.12786378936608922</v>
          </cell>
          <cell r="BM119">
            <v>4.2626783222164732E-2</v>
          </cell>
          <cell r="BN119">
            <v>6.1181597678504618E-2</v>
          </cell>
          <cell r="BO119">
            <v>4.7703809184763246E-2</v>
          </cell>
          <cell r="BP119">
            <v>4.7911688314399292E-2</v>
          </cell>
        </row>
        <row r="120">
          <cell r="A120" t="str">
            <v>CASH EARNINGS PER SHARE*</v>
          </cell>
          <cell r="X120">
            <v>1.2629870129870127</v>
          </cell>
          <cell r="Y120">
            <v>-0.41196574358974358</v>
          </cell>
          <cell r="Z120">
            <v>-0.68604651162791019</v>
          </cell>
          <cell r="AA120">
            <v>1.2066520478899148</v>
          </cell>
          <cell r="AB120">
            <v>0.29435903677267761</v>
          </cell>
          <cell r="AC120">
            <v>4.7769300991132155</v>
          </cell>
          <cell r="AD120">
            <v>1.9358833521264467</v>
          </cell>
          <cell r="AE120">
            <v>-0.30938020531786314</v>
          </cell>
          <cell r="AF120">
            <v>0.40669940494028811</v>
          </cell>
          <cell r="AG120">
            <v>0.99865057766467236</v>
          </cell>
          <cell r="AH120">
            <v>0.36625145595508091</v>
          </cell>
          <cell r="AI120">
            <v>0.73730849644668006</v>
          </cell>
          <cell r="AJ120">
            <v>9.5828523432936361</v>
          </cell>
          <cell r="AK120">
            <v>0.73937432630334987</v>
          </cell>
          <cell r="AL120">
            <v>1.1635216825797818</v>
          </cell>
          <cell r="AM120">
            <v>0.43618394664816229</v>
          </cell>
          <cell r="AN120">
            <v>0.19869375047822802</v>
          </cell>
          <cell r="AO120">
            <v>-0.65781810075126301</v>
          </cell>
          <cell r="AP120">
            <v>-0.31408162216860613</v>
          </cell>
          <cell r="AQ120">
            <v>-0.16491866331322635</v>
          </cell>
          <cell r="AR120">
            <v>3.1207527542100912</v>
          </cell>
          <cell r="AS120">
            <v>3.273878643816821</v>
          </cell>
          <cell r="AT120">
            <v>13.185566247669923</v>
          </cell>
          <cell r="AU120">
            <v>5.9208948352812056</v>
          </cell>
          <cell r="AV120">
            <v>4.9542166925299487</v>
          </cell>
          <cell r="AW120">
            <v>0.21003223132237059</v>
          </cell>
          <cell r="AX120">
            <v>-1.8795459740759357E-2</v>
          </cell>
          <cell r="AY120">
            <v>-0.14238270594653402</v>
          </cell>
          <cell r="AZ120">
            <v>-2.4657313439576556E-2</v>
          </cell>
          <cell r="BA120">
            <v>2.5641025641025772E-2</v>
          </cell>
          <cell r="BB120">
            <v>5.6753987632208069E-2</v>
          </cell>
          <cell r="BC120">
            <v>0.29443795214008595</v>
          </cell>
          <cell r="BD120">
            <v>0.60447940695607838</v>
          </cell>
          <cell r="BE120">
            <v>0.54571941428115078</v>
          </cell>
          <cell r="BF120">
            <v>0.35000000000000009</v>
          </cell>
          <cell r="BG120">
            <v>0.7212052401218092</v>
          </cell>
          <cell r="BH120">
            <v>0.81649492670864321</v>
          </cell>
          <cell r="BI120">
            <v>0.68174000791577627</v>
          </cell>
          <cell r="BJ120">
            <v>0.27576753370780493</v>
          </cell>
          <cell r="BK120">
            <v>0.60387009254280399</v>
          </cell>
          <cell r="BL120">
            <v>1.0488832104359469E-2</v>
          </cell>
          <cell r="BM120">
            <v>-0.33229600918643964</v>
          </cell>
          <cell r="BN120">
            <v>-0.34686533882242709</v>
          </cell>
          <cell r="BO120">
            <v>-0.46205025836261393</v>
          </cell>
          <cell r="BP120">
            <v>-0.2841389377565775</v>
          </cell>
        </row>
        <row r="121">
          <cell r="A121" t="str">
            <v>GAAP Operating Net EPS - Basic</v>
          </cell>
          <cell r="X121" t="e">
            <v>#DIV/0!</v>
          </cell>
          <cell r="Y121" t="e">
            <v>#DIV/0!</v>
          </cell>
          <cell r="Z121" t="e">
            <v>#DIV/0!</v>
          </cell>
          <cell r="AA121" t="e">
            <v>#DIV/0!</v>
          </cell>
          <cell r="AB121" t="e">
            <v>#DIV/0!</v>
          </cell>
          <cell r="AC121" t="e">
            <v>#DIV/0!</v>
          </cell>
          <cell r="AD121" t="e">
            <v>#DIV/0!</v>
          </cell>
          <cell r="AE121" t="e">
            <v>#DIV/0!</v>
          </cell>
          <cell r="AF121" t="e">
            <v>#DIV/0!</v>
          </cell>
          <cell r="AG121" t="e">
            <v>#DIV/0!</v>
          </cell>
          <cell r="AH121" t="e">
            <v>#DIV/0!</v>
          </cell>
          <cell r="AI121" t="e">
            <v>#DIV/0!</v>
          </cell>
          <cell r="AJ121" t="e">
            <v>#DIV/0!</v>
          </cell>
          <cell r="AK121" t="e">
            <v>#DIV/0!</v>
          </cell>
          <cell r="AL121" t="e">
            <v>#DIV/0!</v>
          </cell>
          <cell r="AM121" t="e">
            <v>#DIV/0!</v>
          </cell>
          <cell r="AN121" t="e">
            <v>#DIV/0!</v>
          </cell>
          <cell r="AO121" t="e">
            <v>#DIV/0!</v>
          </cell>
          <cell r="AP121" t="e">
            <v>#DIV/0!</v>
          </cell>
          <cell r="AQ121" t="e">
            <v>#DIV/0!</v>
          </cell>
          <cell r="AR121" t="e">
            <v>#DIV/0!</v>
          </cell>
          <cell r="AS121" t="e">
            <v>#DIV/0!</v>
          </cell>
          <cell r="AT121" t="e">
            <v>#DIV/0!</v>
          </cell>
          <cell r="AU121" t="e">
            <v>#DIV/0!</v>
          </cell>
          <cell r="AV121">
            <v>4.0003364156240853</v>
          </cell>
          <cell r="AW121">
            <v>-4.705669102955079E-2</v>
          </cell>
          <cell r="AX121">
            <v>-0.25396274889826331</v>
          </cell>
          <cell r="AY121">
            <v>-0.3052789970607267</v>
          </cell>
          <cell r="AZ121">
            <v>-0.26687674180579424</v>
          </cell>
          <cell r="BA121">
            <v>-0.10868490950077925</v>
          </cell>
          <cell r="BB121">
            <v>-3.1471437710029138E-2</v>
          </cell>
          <cell r="BC121">
            <v>0.29344952369436839</v>
          </cell>
          <cell r="BD121">
            <v>0.5609794318071204</v>
          </cell>
          <cell r="BE121">
            <v>0.65640966726372363</v>
          </cell>
          <cell r="BF121">
            <v>0.37897507720638557</v>
          </cell>
          <cell r="BG121">
            <v>1.0676139239617961</v>
          </cell>
          <cell r="BH121">
            <v>1.0694896288972555</v>
          </cell>
          <cell r="BI121">
            <v>0.80802504595245983</v>
          </cell>
          <cell r="BJ121">
            <v>0.16161637369507109</v>
          </cell>
          <cell r="BK121">
            <v>0.70031799405354067</v>
          </cell>
          <cell r="BL121">
            <v>0.17851902824537969</v>
          </cell>
          <cell r="BM121">
            <v>-0.32077153818522119</v>
          </cell>
          <cell r="BN121">
            <v>-0.3026079656410654</v>
          </cell>
          <cell r="BO121">
            <v>-0.35291522719609136</v>
          </cell>
          <cell r="BP121">
            <v>-0.22260617225573409</v>
          </cell>
        </row>
        <row r="122">
          <cell r="A122" t="str">
            <v>GAAP Operating Net EPS - Diluted</v>
          </cell>
          <cell r="X122" t="e">
            <v>#DIV/0!</v>
          </cell>
          <cell r="Y122" t="e">
            <v>#DIV/0!</v>
          </cell>
          <cell r="Z122" t="e">
            <v>#DIV/0!</v>
          </cell>
          <cell r="AA122" t="e">
            <v>#DIV/0!</v>
          </cell>
          <cell r="AB122" t="e">
            <v>#DIV/0!</v>
          </cell>
          <cell r="AC122" t="e">
            <v>#DIV/0!</v>
          </cell>
          <cell r="AD122" t="e">
            <v>#DIV/0!</v>
          </cell>
          <cell r="AE122" t="e">
            <v>#DIV/0!</v>
          </cell>
          <cell r="AF122" t="e">
            <v>#DIV/0!</v>
          </cell>
          <cell r="AG122" t="e">
            <v>#DIV/0!</v>
          </cell>
          <cell r="AH122" t="e">
            <v>#DIV/0!</v>
          </cell>
          <cell r="AI122" t="e">
            <v>#DIV/0!</v>
          </cell>
          <cell r="AJ122" t="e">
            <v>#DIV/0!</v>
          </cell>
          <cell r="AK122" t="e">
            <v>#DIV/0!</v>
          </cell>
          <cell r="AL122" t="e">
            <v>#DIV/0!</v>
          </cell>
          <cell r="AM122" t="e">
            <v>#DIV/0!</v>
          </cell>
          <cell r="AN122" t="e">
            <v>#DIV/0!</v>
          </cell>
          <cell r="AO122" t="e">
            <v>#DIV/0!</v>
          </cell>
          <cell r="AP122" t="e">
            <v>#DIV/0!</v>
          </cell>
          <cell r="AQ122" t="e">
            <v>#DIV/0!</v>
          </cell>
          <cell r="AR122" t="e">
            <v>#DIV/0!</v>
          </cell>
          <cell r="AS122" t="e">
            <v>#DIV/0!</v>
          </cell>
          <cell r="AT122" t="e">
            <v>#DIV/0!</v>
          </cell>
          <cell r="AU122" t="e">
            <v>#DIV/0!</v>
          </cell>
          <cell r="AV122">
            <v>3.9860754841903168</v>
          </cell>
          <cell r="AW122">
            <v>0.52191093188228455</v>
          </cell>
          <cell r="AX122">
            <v>0.2106620247882165</v>
          </cell>
          <cell r="AY122">
            <v>3.8022361067444388E-2</v>
          </cell>
          <cell r="AZ122">
            <v>-8.1357974390852683E-2</v>
          </cell>
          <cell r="BA122">
            <v>-0.10060634483777342</v>
          </cell>
          <cell r="BB122">
            <v>-2.0029976288214013E-2</v>
          </cell>
          <cell r="BC122">
            <v>0.3167544431242646</v>
          </cell>
          <cell r="BD122">
            <v>0.59882300203758132</v>
          </cell>
          <cell r="BE122">
            <v>0.71292830311627342</v>
          </cell>
          <cell r="BF122">
            <v>0.41080491009138531</v>
          </cell>
          <cell r="BG122">
            <v>1.0711514115713916</v>
          </cell>
          <cell r="BH122">
            <v>1.0075246151906199</v>
          </cell>
          <cell r="BI122">
            <v>0.80530233228471304</v>
          </cell>
          <cell r="BJ122">
            <v>0.10837652424541266</v>
          </cell>
          <cell r="BK122">
            <v>0.66885785556453725</v>
          </cell>
          <cell r="BL122">
            <v>0.11700619484964991</v>
          </cell>
          <cell r="BM122">
            <v>-0.28135387749678087</v>
          </cell>
          <cell r="BN122">
            <v>-0.28167139472101077</v>
          </cell>
          <cell r="BO122">
            <v>-0.2999485989314864</v>
          </cell>
          <cell r="BP122">
            <v>-0.20345320703709902</v>
          </cell>
        </row>
        <row r="124">
          <cell r="A124" t="str">
            <v>Table 5. Flextronics - Quarterly Income Statement</v>
          </cell>
        </row>
        <row r="125">
          <cell r="A125" t="str">
            <v>(Qtr-to-Qtr Percent Change)</v>
          </cell>
        </row>
        <row r="126">
          <cell r="S126">
            <v>33756</v>
          </cell>
          <cell r="T126">
            <v>33848</v>
          </cell>
          <cell r="U126">
            <v>33939</v>
          </cell>
          <cell r="V126">
            <v>34029</v>
          </cell>
          <cell r="W126" t="str">
            <v>FY</v>
          </cell>
          <cell r="X126">
            <v>34121</v>
          </cell>
          <cell r="Y126">
            <v>34213</v>
          </cell>
          <cell r="Z126">
            <v>34304</v>
          </cell>
          <cell r="AA126">
            <v>34394</v>
          </cell>
          <cell r="AB126" t="str">
            <v>FY</v>
          </cell>
          <cell r="AC126">
            <v>34486</v>
          </cell>
          <cell r="AD126">
            <v>34578</v>
          </cell>
          <cell r="AE126">
            <v>34669</v>
          </cell>
          <cell r="AF126">
            <v>34759</v>
          </cell>
          <cell r="AG126" t="str">
            <v>FY</v>
          </cell>
          <cell r="AH126">
            <v>34851</v>
          </cell>
          <cell r="AI126">
            <v>34943</v>
          </cell>
          <cell r="AJ126">
            <v>35034</v>
          </cell>
          <cell r="AK126">
            <v>35125</v>
          </cell>
          <cell r="AL126" t="str">
            <v>FY</v>
          </cell>
          <cell r="AM126">
            <v>35217</v>
          </cell>
          <cell r="AN126">
            <v>35309</v>
          </cell>
          <cell r="AO126">
            <v>35400</v>
          </cell>
          <cell r="AP126">
            <v>35490</v>
          </cell>
          <cell r="AQ126" t="str">
            <v>FY</v>
          </cell>
          <cell r="AR126">
            <v>35582</v>
          </cell>
          <cell r="AS126">
            <v>35674</v>
          </cell>
          <cell r="AT126">
            <v>35765</v>
          </cell>
          <cell r="AU126">
            <v>35855</v>
          </cell>
          <cell r="AV126" t="str">
            <v>FY</v>
          </cell>
          <cell r="AW126">
            <v>35947</v>
          </cell>
          <cell r="AX126">
            <v>36039</v>
          </cell>
          <cell r="AY126">
            <v>36130</v>
          </cell>
          <cell r="AZ126">
            <v>36220</v>
          </cell>
          <cell r="BA126" t="str">
            <v>FY</v>
          </cell>
          <cell r="BB126">
            <v>36312</v>
          </cell>
          <cell r="BC126">
            <v>36404</v>
          </cell>
          <cell r="BD126">
            <v>36495</v>
          </cell>
          <cell r="BE126">
            <v>36586</v>
          </cell>
          <cell r="BF126" t="str">
            <v>FY</v>
          </cell>
          <cell r="BG126">
            <v>36678</v>
          </cell>
          <cell r="BH126">
            <v>36770</v>
          </cell>
          <cell r="BI126">
            <v>36861</v>
          </cell>
          <cell r="BJ126">
            <v>36951</v>
          </cell>
          <cell r="BK126" t="str">
            <v>FY</v>
          </cell>
          <cell r="BL126">
            <v>37043</v>
          </cell>
          <cell r="BM126">
            <v>37135</v>
          </cell>
          <cell r="BN126">
            <v>37226</v>
          </cell>
          <cell r="BO126">
            <v>37316</v>
          </cell>
          <cell r="BP126" t="str">
            <v>FY</v>
          </cell>
        </row>
        <row r="127">
          <cell r="S127" t="str">
            <v>1Q</v>
          </cell>
          <cell r="T127" t="str">
            <v>2Q</v>
          </cell>
          <cell r="U127" t="str">
            <v>3Q</v>
          </cell>
          <cell r="V127" t="str">
            <v>4Q</v>
          </cell>
          <cell r="W127">
            <v>1993</v>
          </cell>
          <cell r="X127" t="str">
            <v>1Q</v>
          </cell>
          <cell r="Y127" t="str">
            <v>2Q</v>
          </cell>
          <cell r="Z127" t="str">
            <v>3Q</v>
          </cell>
          <cell r="AA127" t="str">
            <v>4Q</v>
          </cell>
          <cell r="AB127">
            <v>1994</v>
          </cell>
          <cell r="AC127" t="str">
            <v>1Q</v>
          </cell>
          <cell r="AD127" t="str">
            <v>2Q</v>
          </cell>
          <cell r="AE127" t="str">
            <v>3Q</v>
          </cell>
          <cell r="AF127" t="str">
            <v>4Q</v>
          </cell>
          <cell r="AG127">
            <v>1995</v>
          </cell>
          <cell r="AH127" t="str">
            <v>1Q</v>
          </cell>
          <cell r="AI127" t="str">
            <v>2Q</v>
          </cell>
          <cell r="AJ127" t="str">
            <v>3Q</v>
          </cell>
          <cell r="AK127" t="str">
            <v>4Q</v>
          </cell>
          <cell r="AL127">
            <v>1996</v>
          </cell>
          <cell r="AM127" t="str">
            <v>1Q</v>
          </cell>
          <cell r="AN127" t="str">
            <v>2Q</v>
          </cell>
          <cell r="AO127" t="str">
            <v>3Q</v>
          </cell>
          <cell r="AP127" t="str">
            <v>4Q</v>
          </cell>
          <cell r="AQ127">
            <v>1997</v>
          </cell>
          <cell r="AR127" t="str">
            <v>1Q</v>
          </cell>
          <cell r="AS127" t="str">
            <v>2Q</v>
          </cell>
          <cell r="AT127" t="str">
            <v>3Q</v>
          </cell>
          <cell r="AU127" t="str">
            <v>4Q</v>
          </cell>
          <cell r="AV127">
            <v>1998</v>
          </cell>
          <cell r="AW127" t="str">
            <v>1Q</v>
          </cell>
          <cell r="AX127" t="str">
            <v>2Q</v>
          </cell>
          <cell r="AY127" t="str">
            <v>3Q</v>
          </cell>
          <cell r="AZ127" t="str">
            <v>4Q</v>
          </cell>
          <cell r="BA127">
            <v>1999</v>
          </cell>
          <cell r="BB127" t="str">
            <v>1Q</v>
          </cell>
          <cell r="BC127" t="str">
            <v>2Q</v>
          </cell>
          <cell r="BD127" t="str">
            <v>3Q</v>
          </cell>
          <cell r="BE127" t="str">
            <v>4Q</v>
          </cell>
          <cell r="BF127">
            <v>2000</v>
          </cell>
          <cell r="BG127" t="str">
            <v>1Q</v>
          </cell>
          <cell r="BH127" t="str">
            <v>2Q</v>
          </cell>
          <cell r="BI127" t="str">
            <v>3Q</v>
          </cell>
          <cell r="BJ127" t="str">
            <v>4Q</v>
          </cell>
          <cell r="BK127">
            <v>2001</v>
          </cell>
          <cell r="BL127" t="str">
            <v>1Q</v>
          </cell>
          <cell r="BM127" t="str">
            <v>2Q</v>
          </cell>
          <cell r="BN127" t="str">
            <v>3Q</v>
          </cell>
          <cell r="BO127" t="str">
            <v>4Q</v>
          </cell>
          <cell r="BP127">
            <v>2002</v>
          </cell>
        </row>
        <row r="129">
          <cell r="A129" t="str">
            <v>Net Sales</v>
          </cell>
          <cell r="S129" t="e">
            <v>#DIV/0!</v>
          </cell>
          <cell r="T129">
            <v>0.35969229028791205</v>
          </cell>
          <cell r="U129">
            <v>8.3201597470671462E-2</v>
          </cell>
          <cell r="V129">
            <v>-1.8050541516245411E-2</v>
          </cell>
          <cell r="X129">
            <v>-5.0062578222778487E-2</v>
          </cell>
          <cell r="Y129">
            <v>0.17024868247694336</v>
          </cell>
          <cell r="Z129">
            <v>0.36139745980367999</v>
          </cell>
          <cell r="AA129">
            <v>3.2148856441400753E-2</v>
          </cell>
          <cell r="AC129">
            <v>0.2805278049024762</v>
          </cell>
          <cell r="AD129">
            <v>8.9376845316074593E-2</v>
          </cell>
          <cell r="AE129">
            <v>0.14901102056933646</v>
          </cell>
          <cell r="AF129">
            <v>3.9005873531616997E-2</v>
          </cell>
          <cell r="AH129">
            <v>0.29319080480507553</v>
          </cell>
          <cell r="AI129">
            <v>0.21859232218011027</v>
          </cell>
          <cell r="AJ129">
            <v>0.25758471989009313</v>
          </cell>
          <cell r="AK129">
            <v>-4.6383188559723787E-2</v>
          </cell>
          <cell r="AM129">
            <v>0.19157365494307932</v>
          </cell>
          <cell r="AN129">
            <v>4.656767835921527E-2</v>
          </cell>
          <cell r="AO129">
            <v>2.8649438302595698E-2</v>
          </cell>
          <cell r="AP129">
            <v>6.8044254812462901E-2</v>
          </cell>
          <cell r="AR129">
            <v>2.1580826849378703</v>
          </cell>
          <cell r="AS129">
            <v>0.12764095351039284</v>
          </cell>
          <cell r="AT129">
            <v>8.4993323082893202E-2</v>
          </cell>
          <cell r="AU129">
            <v>0.13504870505564792</v>
          </cell>
          <cell r="AW129">
            <v>0.11223752151463007</v>
          </cell>
          <cell r="AX129">
            <v>8.7813797134296712E-2</v>
          </cell>
          <cell r="AY129">
            <v>0.14512339646963435</v>
          </cell>
          <cell r="AZ129">
            <v>0.10124008206692436</v>
          </cell>
          <cell r="BB129">
            <v>7.3683169227538592E-2</v>
          </cell>
          <cell r="BC129">
            <v>0.23279830601622864</v>
          </cell>
          <cell r="BD129">
            <v>0.29001170866533021</v>
          </cell>
          <cell r="BE129">
            <v>0.1326171140496204</v>
          </cell>
          <cell r="BG129">
            <v>0.20113914145311895</v>
          </cell>
          <cell r="BH129">
            <v>0.15017852246603813</v>
          </cell>
          <cell r="BI129">
            <v>5.2060767821219711E-2</v>
          </cell>
          <cell r="BJ129">
            <v>-3.8545139325155131E-2</v>
          </cell>
          <cell r="BL129">
            <v>-1.2316844730054788E-3</v>
          </cell>
          <cell r="BM129">
            <v>4.3181407562147278E-2</v>
          </cell>
          <cell r="BN129">
            <v>6.4137522119203094E-2</v>
          </cell>
          <cell r="BO129">
            <v>-4.5393926914813365E-2</v>
          </cell>
        </row>
        <row r="130">
          <cell r="A130" t="str">
            <v>Cost Of Goods Sold</v>
          </cell>
          <cell r="S130" t="e">
            <v>#DIV/0!</v>
          </cell>
          <cell r="T130">
            <v>0.29933281240608278</v>
          </cell>
          <cell r="U130">
            <v>7.6652634500624428E-2</v>
          </cell>
          <cell r="V130">
            <v>6.6597920426227919E-3</v>
          </cell>
          <cell r="X130">
            <v>-3.8627342182764979E-2</v>
          </cell>
          <cell r="Y130">
            <v>0.14859705203338658</v>
          </cell>
          <cell r="Z130">
            <v>0.28858567508020561</v>
          </cell>
          <cell r="AA130">
            <v>6.9682334943156121E-2</v>
          </cell>
          <cell r="AC130">
            <v>0.28763320246775126</v>
          </cell>
          <cell r="AD130">
            <v>8.6983034605919274E-2</v>
          </cell>
          <cell r="AE130">
            <v>0.18198393139788815</v>
          </cell>
          <cell r="AF130">
            <v>3.0579380953995372E-2</v>
          </cell>
          <cell r="AH130">
            <v>0.30204937129339271</v>
          </cell>
          <cell r="AI130">
            <v>0.19782220559940122</v>
          </cell>
          <cell r="AJ130">
            <v>0.26827111746904886</v>
          </cell>
          <cell r="AK130">
            <v>-5.809080221081564E-2</v>
          </cell>
          <cell r="AM130">
            <v>0.19460774209922205</v>
          </cell>
          <cell r="AN130">
            <v>3.018075939638476E-2</v>
          </cell>
          <cell r="AO130">
            <v>7.1455215850561471E-2</v>
          </cell>
          <cell r="AP130">
            <v>2.9083507963819644E-2</v>
          </cell>
          <cell r="AR130">
            <v>2.0812975336191588</v>
          </cell>
          <cell r="AS130">
            <v>0.12531644767818739</v>
          </cell>
          <cell r="AT130">
            <v>8.9494886194131373E-2</v>
          </cell>
          <cell r="AU130">
            <v>0.13469854494917044</v>
          </cell>
          <cell r="AW130">
            <v>0.12743252964870799</v>
          </cell>
          <cell r="AX130">
            <v>9.1883232706688522E-2</v>
          </cell>
          <cell r="AY130">
            <v>0.14740229318209841</v>
          </cell>
          <cell r="AZ130">
            <v>0.10419294735552698</v>
          </cell>
          <cell r="BB130">
            <v>8.2585493165801438E-2</v>
          </cell>
          <cell r="BC130">
            <v>0.24385771416089796</v>
          </cell>
          <cell r="BD130">
            <v>0.29907868502503665</v>
          </cell>
          <cell r="BE130">
            <v>0.13555527988593963</v>
          </cell>
          <cell r="BG130">
            <v>0.21019946377912735</v>
          </cell>
          <cell r="BH130">
            <v>0.14531931567579126</v>
          </cell>
          <cell r="BI130">
            <v>4.7581718565663733E-2</v>
          </cell>
          <cell r="BJ130">
            <v>-3.3733081334424764E-2</v>
          </cell>
          <cell r="BL130">
            <v>5.151799131858148E-3</v>
          </cell>
          <cell r="BM130">
            <v>5.4663691819134552E-2</v>
          </cell>
          <cell r="BN130">
            <v>6.2675035546440272E-2</v>
          </cell>
          <cell r="BO130">
            <v>-4.4297761541205571E-2</v>
          </cell>
        </row>
        <row r="131">
          <cell r="A131" t="str">
            <v>Gross Income</v>
          </cell>
          <cell r="S131" t="e">
            <v>#DIV/0!</v>
          </cell>
          <cell r="T131">
            <v>1.3234165067178463</v>
          </cell>
          <cell r="U131">
            <v>0.14167699297810832</v>
          </cell>
          <cell r="V131">
            <v>-0.22612156295224317</v>
          </cell>
          <cell r="X131">
            <v>-0.17531556802244042</v>
          </cell>
          <cell r="Y131">
            <v>0.44671201814058992</v>
          </cell>
          <cell r="Z131">
            <v>1.0995297805642625</v>
          </cell>
          <cell r="AA131">
            <v>-0.20138111235535539</v>
          </cell>
          <cell r="AC131">
            <v>0.22131339097919955</v>
          </cell>
          <cell r="AD131">
            <v>0.11040949100650566</v>
          </cell>
          <cell r="AE131">
            <v>-0.13458555919351922</v>
          </cell>
          <cell r="AF131">
            <v>0.137992831541218</v>
          </cell>
          <cell r="AH131">
            <v>0.19895053790101502</v>
          </cell>
          <cell r="AI131">
            <v>0.45855194897505669</v>
          </cell>
          <cell r="AJ131">
            <v>0.15619334100512572</v>
          </cell>
          <cell r="AK131">
            <v>7.5465181059248376E-2</v>
          </cell>
          <cell r="AM131">
            <v>0.16391748242583648</v>
          </cell>
          <cell r="AN131">
            <v>0.19987555309734462</v>
          </cell>
          <cell r="AO131">
            <v>-0.31518294439642769</v>
          </cell>
          <cell r="AP131">
            <v>0.55767774505679601</v>
          </cell>
          <cell r="AR131">
            <v>2.7956030897207342</v>
          </cell>
          <cell r="AS131">
            <v>0.14330847611999764</v>
          </cell>
          <cell r="AT131">
            <v>5.5129577534914764E-2</v>
          </cell>
          <cell r="AU131">
            <v>0.13744735569266431</v>
          </cell>
          <cell r="AW131">
            <v>8.4009209898561199E-3</v>
          </cell>
          <cell r="AX131">
            <v>5.6722343357880289E-2</v>
          </cell>
          <cell r="AY131">
            <v>0.12713274870307489</v>
          </cell>
          <cell r="AZ131">
            <v>7.7509606666378961E-2</v>
          </cell>
          <cell r="BB131">
            <v>3.6864586756046869E-4</v>
          </cell>
          <cell r="BC131">
            <v>0.13423377955089921</v>
          </cell>
          <cell r="BD131">
            <v>0.20139423518360178</v>
          </cell>
          <cell r="BE131">
            <v>0.10156557728825222</v>
          </cell>
          <cell r="BG131">
            <v>0.10243204730671152</v>
          </cell>
          <cell r="BH131">
            <v>0.20829178083518007</v>
          </cell>
          <cell r="BI131">
            <v>0.10283582807141212</v>
          </cell>
          <cell r="BJ131">
            <v>-9.0362167994505471E-2</v>
          </cell>
          <cell r="BL131">
            <v>-7.4249358989721181E-2</v>
          </cell>
          <cell r="BM131">
            <v>-9.9424060053063368E-2</v>
          </cell>
          <cell r="BN131">
            <v>8.5408792377449361E-2</v>
          </cell>
          <cell r="BO131">
            <v>-6.1003274810442987E-2</v>
          </cell>
        </row>
        <row r="132">
          <cell r="A132" t="str">
            <v>SG&amp;A</v>
          </cell>
          <cell r="S132" t="e">
            <v>#DIV/0!</v>
          </cell>
          <cell r="T132">
            <v>7.7669902912621325E-2</v>
          </cell>
          <cell r="U132">
            <v>2.4774774774774633E-2</v>
          </cell>
          <cell r="V132">
            <v>2.2710622710622852E-2</v>
          </cell>
          <cell r="X132">
            <v>-4.2979942693411877E-3</v>
          </cell>
          <cell r="Y132">
            <v>0.21726618705035983</v>
          </cell>
          <cell r="Z132">
            <v>1.5088652482269507</v>
          </cell>
          <cell r="AA132">
            <v>-0.34252061248527688</v>
          </cell>
          <cell r="AC132">
            <v>-3.5112862773199471E-2</v>
          </cell>
          <cell r="AD132">
            <v>-1.1882658744894137E-2</v>
          </cell>
          <cell r="AE132">
            <v>0.36189402480270583</v>
          </cell>
          <cell r="AF132">
            <v>-0.28780353200883002</v>
          </cell>
          <cell r="AH132">
            <v>0.31925610228593571</v>
          </cell>
          <cell r="AI132">
            <v>0.42760646108663725</v>
          </cell>
          <cell r="AJ132">
            <v>2.6332030446410304E-2</v>
          </cell>
          <cell r="AK132">
            <v>6.8751252756063419E-2</v>
          </cell>
          <cell r="AM132">
            <v>0.54126031507876982</v>
          </cell>
          <cell r="AN132">
            <v>4.0399123874422127E-2</v>
          </cell>
          <cell r="AO132">
            <v>9.1578947368420982E-2</v>
          </cell>
          <cell r="AP132">
            <v>9.0324654451944708E-2</v>
          </cell>
          <cell r="AR132">
            <v>2.8374606918238992</v>
          </cell>
          <cell r="AS132">
            <v>4.8758002560819635E-2</v>
          </cell>
          <cell r="AT132">
            <v>1.4381989549250296E-2</v>
          </cell>
          <cell r="AU132">
            <v>0.16286739041475085</v>
          </cell>
          <cell r="AW132">
            <v>3.8709143223830011E-2</v>
          </cell>
          <cell r="AX132">
            <v>0.12116622491480489</v>
          </cell>
          <cell r="AY132">
            <v>0.11653246591656452</v>
          </cell>
          <cell r="AZ132">
            <v>0.13442649048794086</v>
          </cell>
          <cell r="BB132">
            <v>-4.5790707138747444E-2</v>
          </cell>
          <cell r="BC132">
            <v>8.4372610153538474E-2</v>
          </cell>
          <cell r="BD132">
            <v>0.17361290060081647</v>
          </cell>
          <cell r="BE132">
            <v>5.9571960154390036E-2</v>
          </cell>
          <cell r="BG132">
            <v>3.521687443422894E-2</v>
          </cell>
          <cell r="BH132">
            <v>0.13709728397142795</v>
          </cell>
          <cell r="BI132">
            <v>5.3784362231425797E-2</v>
          </cell>
          <cell r="BJ132">
            <v>-1.8639656748963285E-3</v>
          </cell>
          <cell r="BL132">
            <v>-4.1471406927169552E-2</v>
          </cell>
          <cell r="BM132">
            <v>-3.0583737685634493E-2</v>
          </cell>
          <cell r="BN132">
            <v>3.6525481571363594E-2</v>
          </cell>
          <cell r="BO132">
            <v>9.6944421580194229E-2</v>
          </cell>
        </row>
        <row r="133">
          <cell r="A133" t="str">
            <v>Operating Income/EBIT</v>
          </cell>
          <cell r="S133" t="e">
            <v>#DIV/0!</v>
          </cell>
          <cell r="T133">
            <v>6.6134020618557132</v>
          </cell>
          <cell r="U133">
            <v>0.28466483011937571</v>
          </cell>
          <cell r="V133">
            <v>-0.46890636168691957</v>
          </cell>
          <cell r="X133">
            <v>-0.49663526244952916</v>
          </cell>
          <cell r="Y133">
            <v>1.2994652406417138</v>
          </cell>
          <cell r="Z133">
            <v>0.29418604651162483</v>
          </cell>
          <cell r="AA133">
            <v>0.33692722371968342</v>
          </cell>
          <cell r="AC133">
            <v>0.70228494623655435</v>
          </cell>
          <cell r="AD133">
            <v>0.24042637189103777</v>
          </cell>
          <cell r="AE133">
            <v>-0.55506047103755352</v>
          </cell>
          <cell r="AF133">
            <v>1.2417739628039994</v>
          </cell>
          <cell r="AH133">
            <v>9.9873109158998385E-2</v>
          </cell>
          <cell r="AI133">
            <v>0.48912036070000298</v>
          </cell>
          <cell r="AJ133">
            <v>0.27917320956462133</v>
          </cell>
          <cell r="AK133">
            <v>8.0566582141555321E-2</v>
          </cell>
          <cell r="AM133">
            <v>-0.11966146133630273</v>
          </cell>
          <cell r="AN133">
            <v>0.40970220941402347</v>
          </cell>
          <cell r="AO133">
            <v>-0.71016467915956905</v>
          </cell>
          <cell r="AP133">
            <v>2.2668495297805782</v>
          </cell>
          <cell r="AR133">
            <v>2.7445124145375983</v>
          </cell>
          <cell r="AS133">
            <v>0.26157985777436088</v>
          </cell>
          <cell r="AT133">
            <v>9.7501523461303474E-2</v>
          </cell>
          <cell r="AU133">
            <v>0.11301591708310377</v>
          </cell>
          <cell r="AW133">
            <v>-2.2033299382653082E-2</v>
          </cell>
          <cell r="AX133">
            <v>-1.2008756827988076E-2</v>
          </cell>
          <cell r="AY133">
            <v>0.13996213750968134</v>
          </cell>
          <cell r="AZ133">
            <v>1.0039630118890308E-2</v>
          </cell>
          <cell r="BB133">
            <v>6.1825043907179467E-2</v>
          </cell>
          <cell r="BC133">
            <v>0.19389065826749619</v>
          </cell>
          <cell r="BD133">
            <v>0.23158437730287207</v>
          </cell>
          <cell r="BE133">
            <v>0.14505223603747908</v>
          </cell>
          <cell r="BG133">
            <v>0.16684085113499081</v>
          </cell>
          <cell r="BH133">
            <v>0.26881807108053701</v>
          </cell>
          <cell r="BI133">
            <v>0.14020796125962609</v>
          </cell>
          <cell r="BJ133">
            <v>-0.15267794679395252</v>
          </cell>
          <cell r="BL133">
            <v>-0.10143794479110568</v>
          </cell>
          <cell r="BM133">
            <v>-0.16033631758267519</v>
          </cell>
          <cell r="BN133">
            <v>0.13534635535197359</v>
          </cell>
          <cell r="BO133">
            <v>-0.20831307522369635</v>
          </cell>
        </row>
        <row r="134">
          <cell r="A134" t="str">
            <v>Income Before Tax, Amortiz and OTC</v>
          </cell>
          <cell r="S134" t="e">
            <v>#DIV/0!</v>
          </cell>
          <cell r="T134">
            <v>2.0779220779220795</v>
          </cell>
          <cell r="U134">
            <v>0.61746987951807308</v>
          </cell>
          <cell r="V134">
            <v>-0.55772811918063359</v>
          </cell>
          <cell r="X134">
            <v>-0.62315789473684258</v>
          </cell>
          <cell r="Y134">
            <v>1.3016759776536366</v>
          </cell>
          <cell r="Z134">
            <v>0.40048543689319738</v>
          </cell>
          <cell r="AA134">
            <v>1.1161178509532239</v>
          </cell>
          <cell r="AC134">
            <v>0.85667485667485033</v>
          </cell>
          <cell r="AD134">
            <v>5.7785619761798968E-2</v>
          </cell>
          <cell r="AE134">
            <v>-0.63761467889907986</v>
          </cell>
          <cell r="AF134">
            <v>2.3383199079401442</v>
          </cell>
          <cell r="AH134">
            <v>2.2751576733644141E-2</v>
          </cell>
          <cell r="AI134">
            <v>0.6326247218786003</v>
          </cell>
          <cell r="AJ134">
            <v>0.28282330301171155</v>
          </cell>
          <cell r="AK134">
            <v>2.5104611611861838E-2</v>
          </cell>
          <cell r="AM134">
            <v>-7.2213181171168594E-2</v>
          </cell>
          <cell r="AN134">
            <v>0.16412859560067528</v>
          </cell>
          <cell r="AO134">
            <v>-0.65421511627907059</v>
          </cell>
          <cell r="AP134">
            <v>0.82681799075242646</v>
          </cell>
          <cell r="AR134">
            <v>5.1817763460653339</v>
          </cell>
          <cell r="AS134">
            <v>0.24380257574629649</v>
          </cell>
          <cell r="AT134">
            <v>0.19391908067991315</v>
          </cell>
          <cell r="AU134">
            <v>9.5498295568496872E-3</v>
          </cell>
          <cell r="AW134">
            <v>-8.8983787273135051E-2</v>
          </cell>
          <cell r="AX134">
            <v>-6.8623443163546516E-2</v>
          </cell>
          <cell r="AY134">
            <v>8.0087783467447382E-2</v>
          </cell>
          <cell r="AZ134">
            <v>8.4498266146510792E-2</v>
          </cell>
          <cell r="BB134">
            <v>5.9453923209513926E-2</v>
          </cell>
          <cell r="BC134">
            <v>0.14625922520101087</v>
          </cell>
          <cell r="BD134">
            <v>0.23824412720615196</v>
          </cell>
          <cell r="BE134">
            <v>0.37542361618712006</v>
          </cell>
          <cell r="BG134">
            <v>0.12828069327858493</v>
          </cell>
          <cell r="BH134">
            <v>0.27710456452855814</v>
          </cell>
          <cell r="BI134">
            <v>0.16872307253859886</v>
          </cell>
          <cell r="BJ134">
            <v>-0.21108648722306811</v>
          </cell>
          <cell r="BL134">
            <v>-8.5328048436806858E-2</v>
          </cell>
          <cell r="BM134">
            <v>-0.1941697394968821</v>
          </cell>
          <cell r="BN134">
            <v>0.16544766086559859</v>
          </cell>
          <cell r="BO134">
            <v>-0.27762432400969894</v>
          </cell>
        </row>
        <row r="135">
          <cell r="A135" t="str">
            <v>Net Before Amortiz. And Charges</v>
          </cell>
          <cell r="S135" t="e">
            <v>#DIV/0!</v>
          </cell>
          <cell r="T135">
            <v>1.9496753246753262</v>
          </cell>
          <cell r="U135">
            <v>0.61709401709401801</v>
          </cell>
          <cell r="V135">
            <v>-0.55813953488372148</v>
          </cell>
          <cell r="X135">
            <v>-0.61244019138756045</v>
          </cell>
          <cell r="Y135">
            <v>1.1234570370370425</v>
          </cell>
          <cell r="Z135">
            <v>-0.13662800736884462</v>
          </cell>
          <cell r="AA135">
            <v>2.1380471380471842</v>
          </cell>
          <cell r="AC135">
            <v>0.96673819742488387</v>
          </cell>
          <cell r="AD135">
            <v>0.10038188761592903</v>
          </cell>
          <cell r="AE135">
            <v>-0.78482895389191565</v>
          </cell>
          <cell r="AF135">
            <v>5.1935483870967039</v>
          </cell>
          <cell r="AH135">
            <v>-1.1152068064353982E-3</v>
          </cell>
          <cell r="AI135">
            <v>0.4666658977725977</v>
          </cell>
          <cell r="AJ135">
            <v>0.2704408573979844</v>
          </cell>
          <cell r="AK135">
            <v>-4.997003706191161E-3</v>
          </cell>
          <cell r="AM135">
            <v>3.3949833046255984E-2</v>
          </cell>
          <cell r="AN135">
            <v>0.14532737517000016</v>
          </cell>
          <cell r="AO135">
            <v>-0.64410517387616717</v>
          </cell>
          <cell r="AP135">
            <v>1.0724499523355693</v>
          </cell>
          <cell r="AR135">
            <v>3.9514719411223433</v>
          </cell>
          <cell r="AS135">
            <v>0.21807794138139247</v>
          </cell>
          <cell r="AT135">
            <v>0.25816046369737555</v>
          </cell>
          <cell r="AU135">
            <v>6.6163544886951309E-2</v>
          </cell>
          <cell r="AW135">
            <v>-0.1239446229070148</v>
          </cell>
          <cell r="AX135">
            <v>-4.5851315832170836E-2</v>
          </cell>
          <cell r="AY135">
            <v>9.8421983403619295E-2</v>
          </cell>
          <cell r="AZ135">
            <v>0.193789089107685</v>
          </cell>
          <cell r="BB135">
            <v>-5.2286225588089041E-2</v>
          </cell>
          <cell r="BC135">
            <v>0.18401247913303043</v>
          </cell>
          <cell r="BD135">
            <v>0.35291806309950013</v>
          </cell>
          <cell r="BE135">
            <v>0.24023644377626452</v>
          </cell>
          <cell r="BG135">
            <v>9.483993608463881E-2</v>
          </cell>
          <cell r="BH135">
            <v>0.31889382368112851</v>
          </cell>
          <cell r="BI135">
            <v>0.17049042708462436</v>
          </cell>
          <cell r="BJ135">
            <v>-0.11225030358845312</v>
          </cell>
          <cell r="BL135">
            <v>-0.16838954886804147</v>
          </cell>
          <cell r="BM135">
            <v>-0.19437207453854766</v>
          </cell>
          <cell r="BN135">
            <v>0.16532606163585983</v>
          </cell>
          <cell r="BO135">
            <v>-0.27809788104701749</v>
          </cell>
        </row>
        <row r="136">
          <cell r="A136" t="str">
            <v>Goodwill &amp; Intangible Amortization, Net of Tax</v>
          </cell>
          <cell r="S136" t="e">
            <v>#DIV/0!</v>
          </cell>
          <cell r="T136">
            <v>0</v>
          </cell>
          <cell r="U136">
            <v>0</v>
          </cell>
          <cell r="V136">
            <v>0</v>
          </cell>
          <cell r="X136">
            <v>7.9896907216494784E-2</v>
          </cell>
          <cell r="Y136">
            <v>0</v>
          </cell>
          <cell r="Z136">
            <v>0</v>
          </cell>
          <cell r="AA136">
            <v>0</v>
          </cell>
          <cell r="AC136">
            <v>0.80190930787589498</v>
          </cell>
          <cell r="AD136">
            <v>0</v>
          </cell>
          <cell r="AE136">
            <v>0</v>
          </cell>
          <cell r="AF136">
            <v>0</v>
          </cell>
          <cell r="AH136">
            <v>0.69933774834437079</v>
          </cell>
          <cell r="AI136">
            <v>0</v>
          </cell>
          <cell r="AJ136">
            <v>0</v>
          </cell>
          <cell r="AK136">
            <v>0</v>
          </cell>
          <cell r="AM136">
            <v>1.0537802026500391</v>
          </cell>
          <cell r="AN136">
            <v>0</v>
          </cell>
          <cell r="AO136">
            <v>0</v>
          </cell>
          <cell r="AP136">
            <v>0</v>
          </cell>
          <cell r="AR136">
            <v>1.6944971537001901</v>
          </cell>
          <cell r="AS136">
            <v>0.21070422535211275</v>
          </cell>
          <cell r="AT136">
            <v>2.1405304792926794E-2</v>
          </cell>
          <cell r="AU136">
            <v>0.9990888382687928</v>
          </cell>
          <cell r="AW136">
            <v>0.4712853236098451</v>
          </cell>
          <cell r="AX136">
            <v>-1.3475836431226851E-2</v>
          </cell>
          <cell r="AY136">
            <v>6.6415449835139029E-2</v>
          </cell>
          <cell r="AZ136">
            <v>0.40444640753828032</v>
          </cell>
          <cell r="BB136">
            <v>2.2539050214907208E-2</v>
          </cell>
          <cell r="BC136">
            <v>-9.9138814845191603E-2</v>
          </cell>
          <cell r="BD136">
            <v>0.22169113463070422</v>
          </cell>
          <cell r="BE136">
            <v>0.1224965067536099</v>
          </cell>
          <cell r="BG136">
            <v>-0.22240663900414948</v>
          </cell>
          <cell r="BH136">
            <v>0.33457844183564589</v>
          </cell>
          <cell r="BI136">
            <v>0.21079568172730889</v>
          </cell>
          <cell r="BJ136">
            <v>0.98137507430156523</v>
          </cell>
          <cell r="BL136">
            <v>-0.92480000000000007</v>
          </cell>
          <cell r="BM136">
            <v>0.68528368794326266</v>
          </cell>
          <cell r="BN136">
            <v>-0.19700157811678065</v>
          </cell>
          <cell r="BO136">
            <v>0.14772355060596132</v>
          </cell>
        </row>
        <row r="137">
          <cell r="A137" t="str">
            <v>Net After Amortization</v>
          </cell>
          <cell r="S137" t="e">
            <v>#DIV/0!</v>
          </cell>
          <cell r="T137">
            <v>1.6844319775596079</v>
          </cell>
          <cell r="U137">
            <v>0.73975409836065698</v>
          </cell>
          <cell r="V137">
            <v>-0.62190812720848121</v>
          </cell>
          <cell r="X137">
            <v>-0.82165109034268047</v>
          </cell>
          <cell r="Y137">
            <v>3.1790400000000352</v>
          </cell>
          <cell r="Z137">
            <v>-0.19644736527526963</v>
          </cell>
          <cell r="AA137">
            <v>3.3029908972692716</v>
          </cell>
          <cell r="AC137">
            <v>0.98760954971289427</v>
          </cell>
          <cell r="AD137">
            <v>0.11190512391667795</v>
          </cell>
          <cell r="AE137">
            <v>-0.86585532613154337</v>
          </cell>
          <cell r="AF137">
            <v>9.1906218144748113</v>
          </cell>
          <cell r="AH137">
            <v>-5.4015274940761304E-2</v>
          </cell>
          <cell r="AI137">
            <v>0.52997685878318612</v>
          </cell>
          <cell r="AJ137">
            <v>0.29442147050893008</v>
          </cell>
          <cell r="AK137">
            <v>-5.3393155627603495E-3</v>
          </cell>
          <cell r="AM137">
            <v>-3.628705464037485E-2</v>
          </cell>
          <cell r="AN137">
            <v>0.1666573831671565</v>
          </cell>
          <cell r="AO137">
            <v>-0.72513726426354863</v>
          </cell>
          <cell r="AP137">
            <v>1.5633142261594783</v>
          </cell>
          <cell r="AR137">
            <v>4.3544758419732865</v>
          </cell>
          <cell r="AS137">
            <v>0.21874050825149327</v>
          </cell>
          <cell r="AT137">
            <v>0.27929387331256406</v>
          </cell>
          <cell r="AU137">
            <v>-3.2468586642186992E-4</v>
          </cell>
          <cell r="AW137">
            <v>-0.20877586150898242</v>
          </cell>
          <cell r="AX137">
            <v>-5.4431263084438686E-2</v>
          </cell>
          <cell r="AY137">
            <v>0.10727154330366906</v>
          </cell>
          <cell r="AZ137">
            <v>0.13769309182153244</v>
          </cell>
          <cell r="BB137">
            <v>-7.6883313805222619E-2</v>
          </cell>
          <cell r="BC137">
            <v>0.28711688505618649</v>
          </cell>
          <cell r="BD137">
            <v>0.3863623179998803</v>
          </cell>
          <cell r="BE137">
            <v>0.26667921923052518</v>
          </cell>
          <cell r="BG137">
            <v>0.1579790572457378</v>
          </cell>
          <cell r="BH137">
            <v>0.31679764944159672</v>
          </cell>
          <cell r="BI137">
            <v>0.16503108684820411</v>
          </cell>
          <cell r="BJ137">
            <v>-0.26620056155748151</v>
          </cell>
          <cell r="BL137">
            <v>0.1191242429617565</v>
          </cell>
          <cell r="BM137">
            <v>-0.2168395072910041</v>
          </cell>
          <cell r="BN137">
            <v>0.18524033249006355</v>
          </cell>
          <cell r="BO137">
            <v>-0.29395406700899462</v>
          </cell>
        </row>
        <row r="138">
          <cell r="A138" t="str">
            <v>EBITDA</v>
          </cell>
          <cell r="S138" t="e">
            <v>#DIV/0!</v>
          </cell>
          <cell r="T138">
            <v>6.6134020618557132</v>
          </cell>
          <cell r="U138">
            <v>0.28466483011937571</v>
          </cell>
          <cell r="V138">
            <v>-0.46890636168691957</v>
          </cell>
          <cell r="X138">
            <v>0.91722745625841307</v>
          </cell>
          <cell r="Y138">
            <v>0.34117234117234152</v>
          </cell>
          <cell r="Z138">
            <v>0.13242606647474342</v>
          </cell>
          <cell r="AA138">
            <v>0.1733302519066362</v>
          </cell>
          <cell r="AC138">
            <v>0.5266889895607616</v>
          </cell>
          <cell r="AD138">
            <v>0.1571410140627012</v>
          </cell>
          <cell r="AE138">
            <v>-0.38889508306388509</v>
          </cell>
          <cell r="AF138">
            <v>0.63346104725414865</v>
          </cell>
          <cell r="AH138">
            <v>0.2918579971192452</v>
          </cell>
          <cell r="AI138">
            <v>0.29154389460854668</v>
          </cell>
          <cell r="AJ138">
            <v>0.19185917821168386</v>
          </cell>
          <cell r="AK138">
            <v>5.9424863167571562E-2</v>
          </cell>
          <cell r="AM138">
            <v>0.1431452135004887</v>
          </cell>
          <cell r="AN138">
            <v>0.23736202578610421</v>
          </cell>
          <cell r="AO138">
            <v>-0.46874062968515773</v>
          </cell>
          <cell r="AP138">
            <v>0.81628333568506029</v>
          </cell>
          <cell r="AR138">
            <v>2.5213642013673052</v>
          </cell>
          <cell r="AS138">
            <v>0.20444768019061499</v>
          </cell>
          <cell r="AT138">
            <v>9.9424845221085967E-2</v>
          </cell>
          <cell r="AU138">
            <v>0.15246076438639289</v>
          </cell>
          <cell r="AW138">
            <v>8.1274485709741384E-2</v>
          </cell>
          <cell r="AX138">
            <v>2.4734273681395802E-2</v>
          </cell>
          <cell r="AY138">
            <v>0.11437145280187888</v>
          </cell>
          <cell r="AZ138">
            <v>2.6062216810481154E-2</v>
          </cell>
          <cell r="BB138">
            <v>0.10653034677134166</v>
          </cell>
          <cell r="BC138">
            <v>0.13232549266290672</v>
          </cell>
          <cell r="BD138">
            <v>0.19997267883976044</v>
          </cell>
          <cell r="BE138">
            <v>0.16105431722106989</v>
          </cell>
          <cell r="BG138">
            <v>0.1070438738691657</v>
          </cell>
          <cell r="BH138">
            <v>0.22541332073689069</v>
          </cell>
          <cell r="BI138">
            <v>0.13051711510292141</v>
          </cell>
          <cell r="BJ138">
            <v>-5.438938211513622E-2</v>
          </cell>
          <cell r="BL138">
            <v>-0.10920593882683971</v>
          </cell>
          <cell r="BM138">
            <v>-8.7901924569896539E-2</v>
          </cell>
          <cell r="BN138">
            <v>0.11636460465658205</v>
          </cell>
          <cell r="BO138">
            <v>-0.13775796697426657</v>
          </cell>
        </row>
        <row r="139">
          <cell r="A139" t="str">
            <v>Avg. Shares Out. (Mil.)—Basic</v>
          </cell>
          <cell r="S139" t="e">
            <v>#DIV/0!</v>
          </cell>
          <cell r="T139" t="e">
            <v>#DIV/0!</v>
          </cell>
          <cell r="U139" t="e">
            <v>#DIV/0!</v>
          </cell>
          <cell r="V139" t="e">
            <v>#DIV/0!</v>
          </cell>
          <cell r="X139" t="e">
            <v>#DIV/0!</v>
          </cell>
          <cell r="Y139" t="e">
            <v>#DIV/0!</v>
          </cell>
          <cell r="Z139" t="e">
            <v>#DIV/0!</v>
          </cell>
          <cell r="AA139" t="e">
            <v>#DIV/0!</v>
          </cell>
          <cell r="AC139" t="e">
            <v>#DIV/0!</v>
          </cell>
          <cell r="AD139" t="e">
            <v>#DIV/0!</v>
          </cell>
          <cell r="AE139" t="e">
            <v>#DIV/0!</v>
          </cell>
          <cell r="AF139" t="e">
            <v>#DIV/0!</v>
          </cell>
          <cell r="AH139" t="e">
            <v>#DIV/0!</v>
          </cell>
          <cell r="AI139" t="e">
            <v>#DIV/0!</v>
          </cell>
          <cell r="AJ139" t="e">
            <v>#DIV/0!</v>
          </cell>
          <cell r="AK139" t="e">
            <v>#DIV/0!</v>
          </cell>
          <cell r="AM139" t="e">
            <v>#DIV/0!</v>
          </cell>
          <cell r="AN139" t="e">
            <v>#DIV/0!</v>
          </cell>
          <cell r="AO139" t="e">
            <v>#DIV/0!</v>
          </cell>
          <cell r="AP139" t="e">
            <v>#DIV/0!</v>
          </cell>
          <cell r="AR139" t="e">
            <v>#DIV/0!</v>
          </cell>
          <cell r="AS139">
            <v>8.4988836557422509E-3</v>
          </cell>
          <cell r="AT139">
            <v>7.9953944976366653E-2</v>
          </cell>
          <cell r="AU139">
            <v>5.1181912382491257E-2</v>
          </cell>
          <cell r="AW139">
            <v>3.7159745625491514E-2</v>
          </cell>
          <cell r="AX139">
            <v>0</v>
          </cell>
          <cell r="AY139">
            <v>2.06419736142327E-2</v>
          </cell>
          <cell r="AZ139">
            <v>6.2949428664597962E-2</v>
          </cell>
          <cell r="BB139">
            <v>4.6478971238448352E-2</v>
          </cell>
          <cell r="BC139">
            <v>1.9266687217799783E-2</v>
          </cell>
          <cell r="BD139">
            <v>5.8883877873550317E-2</v>
          </cell>
          <cell r="BE139">
            <v>0.11527906898598772</v>
          </cell>
          <cell r="BG139">
            <v>5.1654096072149658E-2</v>
          </cell>
          <cell r="BH139">
            <v>4.1825730499907898E-2</v>
          </cell>
          <cell r="BI139">
            <v>1.851614204264207E-2</v>
          </cell>
          <cell r="BJ139">
            <v>5.6248537538023946E-3</v>
          </cell>
          <cell r="BL139">
            <v>1.7898853578428575E-3</v>
          </cell>
          <cell r="BM139">
            <v>7.5096704455104968E-2</v>
          </cell>
          <cell r="BN139">
            <v>9.1964576915166685E-3</v>
          </cell>
          <cell r="BO139">
            <v>4.2815268583473287E-2</v>
          </cell>
        </row>
        <row r="140">
          <cell r="A140" t="str">
            <v>Avg. Shares Out. (Mil.)—Diluted</v>
          </cell>
          <cell r="S140" t="e">
            <v>#DIV/0!</v>
          </cell>
          <cell r="T140">
            <v>0</v>
          </cell>
          <cell r="U140">
            <v>0</v>
          </cell>
          <cell r="V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1.0428931875525738E-2</v>
          </cell>
          <cell r="AC140">
            <v>0.93840519394040278</v>
          </cell>
          <cell r="AD140">
            <v>1.9666781174854098E-2</v>
          </cell>
          <cell r="AE140">
            <v>5.9462646340436187E-2</v>
          </cell>
          <cell r="AF140">
            <v>-2.0907862310199476E-2</v>
          </cell>
          <cell r="AH140">
            <v>1.3640792465086093E-2</v>
          </cell>
          <cell r="AI140">
            <v>6.8808074335148905E-2</v>
          </cell>
          <cell r="AJ140">
            <v>2.6905493517199952E-2</v>
          </cell>
          <cell r="AK140">
            <v>-4.2986425339366585E-2</v>
          </cell>
          <cell r="AM140">
            <v>0.27072370929611833</v>
          </cell>
          <cell r="AN140">
            <v>0</v>
          </cell>
          <cell r="AO140">
            <v>7.7409530096621548E-3</v>
          </cell>
          <cell r="AP140">
            <v>-5.5971635281411025E-3</v>
          </cell>
          <cell r="AR140">
            <v>1.2935680919870629E-2</v>
          </cell>
          <cell r="AS140">
            <v>2.5415336407709432E-2</v>
          </cell>
          <cell r="AT140">
            <v>7.3343615541509699E-2</v>
          </cell>
          <cell r="AU140">
            <v>4.8543754511423343E-2</v>
          </cell>
          <cell r="AW140">
            <v>2.5048508872480779E-2</v>
          </cell>
          <cell r="AX140">
            <v>-9.4459559501088863E-3</v>
          </cell>
          <cell r="AY140">
            <v>3.3142759836398916E-2</v>
          </cell>
          <cell r="AZ140">
            <v>7.1283151671280631E-2</v>
          </cell>
          <cell r="BB140">
            <v>2.3465925117600372E-2</v>
          </cell>
          <cell r="BC140">
            <v>3.4853972434181202E-3</v>
          </cell>
          <cell r="BD140">
            <v>6.5337827528331616E-2</v>
          </cell>
          <cell r="BE140">
            <v>0.11328665137220484</v>
          </cell>
          <cell r="BG140">
            <v>6.1805151091993249E-2</v>
          </cell>
          <cell r="BH140">
            <v>5.9163685388506027E-2</v>
          </cell>
          <cell r="BI140">
            <v>-4.4592253343899158E-3</v>
          </cell>
          <cell r="BJ140">
            <v>5.0462021865343987E-2</v>
          </cell>
          <cell r="BL140">
            <v>1.8249401862727943E-2</v>
          </cell>
          <cell r="BM140">
            <v>-2.0881389566532071E-2</v>
          </cell>
          <cell r="BN140">
            <v>1.325763620695164E-2</v>
          </cell>
          <cell r="BO140">
            <v>3.7120379885892563E-2</v>
          </cell>
        </row>
        <row r="141">
          <cell r="A141" t="str">
            <v>CASH EARNINGS PER SHARE*</v>
          </cell>
          <cell r="S141" t="e">
            <v>#DIV/0!</v>
          </cell>
          <cell r="T141">
            <v>1.9496753246753262</v>
          </cell>
          <cell r="U141">
            <v>0.61709401709401801</v>
          </cell>
          <cell r="V141">
            <v>-0.55813953488372148</v>
          </cell>
          <cell r="X141">
            <v>-0.61244019138756045</v>
          </cell>
          <cell r="Y141">
            <v>1.1234570370370425</v>
          </cell>
          <cell r="Z141">
            <v>-0.13662800736884462</v>
          </cell>
          <cell r="AA141">
            <v>2.1056584377710186</v>
          </cell>
          <cell r="AC141">
            <v>1.4616656813060569E-2</v>
          </cell>
          <cell r="AD141">
            <v>7.9158317139718326E-2</v>
          </cell>
          <cell r="AE141">
            <v>-0.79690549086244644</v>
          </cell>
          <cell r="AF141">
            <v>5.3258074992927442</v>
          </cell>
          <cell r="AH141">
            <v>-1.455742446556052E-2</v>
          </cell>
          <cell r="AI141">
            <v>0.37224440289238636</v>
          </cell>
          <cell r="AJ141">
            <v>0.23715460226691754</v>
          </cell>
          <cell r="AK141">
            <v>3.969580227390912E-2</v>
          </cell>
          <cell r="AM141">
            <v>-0.18632994294331429</v>
          </cell>
          <cell r="AN141">
            <v>0.14532737517000016</v>
          </cell>
          <cell r="AO141">
            <v>-0.6468389767618975</v>
          </cell>
          <cell r="AP141">
            <v>1.0841150852793437</v>
          </cell>
          <cell r="AR141">
            <v>3.8882392380785671</v>
          </cell>
          <cell r="AS141">
            <v>0.1878873839049735</v>
          </cell>
          <cell r="AT141">
            <v>0.1721879605746055</v>
          </cell>
          <cell r="AU141">
            <v>1.6804058294866531E-2</v>
          </cell>
          <cell r="AW141">
            <v>-0.14535227405323781</v>
          </cell>
          <cell r="AX141">
            <v>-3.6752522591516845E-2</v>
          </cell>
          <cell r="AY141">
            <v>2.4545470004083025E-2</v>
          </cell>
          <cell r="AZ141">
            <v>0.15638106740537516</v>
          </cell>
          <cell r="BB141">
            <v>-7.4015312915264087E-2</v>
          </cell>
          <cell r="BC141">
            <v>0.1799000587208559</v>
          </cell>
          <cell r="BD141">
            <v>0.2699427619484589</v>
          </cell>
          <cell r="BE141">
            <v>0.11403154097606838</v>
          </cell>
          <cell r="BG141">
            <v>3.1111908770334873E-2</v>
          </cell>
          <cell r="BH141">
            <v>0.24522190656239551</v>
          </cell>
          <cell r="BI141">
            <v>0.17573328674335564</v>
          </cell>
          <cell r="BJ141">
            <v>-0.15489596203093836</v>
          </cell>
          <cell r="BL141">
            <v>-0.18329394585387682</v>
          </cell>
          <cell r="BM141">
            <v>-0.17719067243059472</v>
          </cell>
          <cell r="BN141">
            <v>0.15007873614272893</v>
          </cell>
          <cell r="BO141">
            <v>-0.30393603967901139</v>
          </cell>
        </row>
        <row r="142">
          <cell r="A142" t="str">
            <v>GAAP Operating Net EPS - Basic</v>
          </cell>
          <cell r="S142" t="e">
            <v>#DIV/0!</v>
          </cell>
          <cell r="T142" t="e">
            <v>#DIV/0!</v>
          </cell>
          <cell r="U142" t="e">
            <v>#DIV/0!</v>
          </cell>
          <cell r="V142" t="e">
            <v>#DIV/0!</v>
          </cell>
          <cell r="X142" t="e">
            <v>#DIV/0!</v>
          </cell>
          <cell r="Y142" t="e">
            <v>#DIV/0!</v>
          </cell>
          <cell r="Z142" t="e">
            <v>#DIV/0!</v>
          </cell>
          <cell r="AA142" t="e">
            <v>#DIV/0!</v>
          </cell>
          <cell r="AC142" t="e">
            <v>#DIV/0!</v>
          </cell>
          <cell r="AD142" t="e">
            <v>#DIV/0!</v>
          </cell>
          <cell r="AE142" t="e">
            <v>#DIV/0!</v>
          </cell>
          <cell r="AF142" t="e">
            <v>#DIV/0!</v>
          </cell>
          <cell r="AH142" t="e">
            <v>#DIV/0!</v>
          </cell>
          <cell r="AI142" t="e">
            <v>#DIV/0!</v>
          </cell>
          <cell r="AJ142" t="e">
            <v>#DIV/0!</v>
          </cell>
          <cell r="AK142" t="e">
            <v>#DIV/0!</v>
          </cell>
          <cell r="AM142" t="e">
            <v>#DIV/0!</v>
          </cell>
          <cell r="AN142" t="e">
            <v>#DIV/0!</v>
          </cell>
          <cell r="AO142" t="e">
            <v>#DIV/0!</v>
          </cell>
          <cell r="AP142" t="e">
            <v>#DIV/0!</v>
          </cell>
          <cell r="AR142" t="e">
            <v>#DIV/0!</v>
          </cell>
          <cell r="AS142">
            <v>0.2078128802343735</v>
          </cell>
          <cell r="AT142">
            <v>0.16501307259441389</v>
          </cell>
          <cell r="AU142">
            <v>1.4252178740884691E-2</v>
          </cell>
          <cell r="AW142">
            <v>-0.33228572591545935</v>
          </cell>
          <cell r="AX142">
            <v>-5.4431263084438797E-2</v>
          </cell>
          <cell r="AY142">
            <v>8.4877529955650788E-2</v>
          </cell>
          <cell r="AZ142">
            <v>7.0317233483851105E-2</v>
          </cell>
          <cell r="BB142">
            <v>-0.11788319539539216</v>
          </cell>
          <cell r="BC142">
            <v>0.26278715982518097</v>
          </cell>
          <cell r="BD142">
            <v>0.30926756650972131</v>
          </cell>
          <cell r="BE142">
            <v>0.13575091154735852</v>
          </cell>
          <cell r="BG142">
            <v>0.10110259787006415</v>
          </cell>
          <cell r="BH142">
            <v>0.26393273931691685</v>
          </cell>
          <cell r="BI142">
            <v>0.14385137236188061</v>
          </cell>
          <cell r="BJ142">
            <v>-0.27030498927767399</v>
          </cell>
          <cell r="BL142">
            <v>0.11712471778650624</v>
          </cell>
          <cell r="BM142">
            <v>-0.27154414159800822</v>
          </cell>
          <cell r="BN142">
            <v>0.17443964795639277</v>
          </cell>
          <cell r="BO142">
            <v>-0.32294246712548091</v>
          </cell>
        </row>
        <row r="143">
          <cell r="A143" t="str">
            <v>GAAP Operating Net EPS - Diluted</v>
          </cell>
          <cell r="S143" t="e">
            <v>#DIV/0!</v>
          </cell>
          <cell r="T143" t="e">
            <v>#DIV/0!</v>
          </cell>
          <cell r="U143" t="e">
            <v>#DIV/0!</v>
          </cell>
          <cell r="V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A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F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M143" t="e">
            <v>#DIV/0!</v>
          </cell>
          <cell r="AN143" t="e">
            <v>#DIV/0!</v>
          </cell>
          <cell r="AO143" t="e">
            <v>#DIV/0!</v>
          </cell>
          <cell r="AP143" t="e">
            <v>#DIV/0!</v>
          </cell>
          <cell r="AR143" t="e">
            <v>#DIV/0!</v>
          </cell>
          <cell r="AS143">
            <v>0.19999999999999996</v>
          </cell>
          <cell r="AT143">
            <v>0.25</v>
          </cell>
          <cell r="AU143">
            <v>0.19999999999999996</v>
          </cell>
          <cell r="AW143">
            <v>-0.15449392673206408</v>
          </cell>
          <cell r="AX143">
            <v>-4.5414288503034972E-2</v>
          </cell>
          <cell r="AY143">
            <v>7.175076509175593E-2</v>
          </cell>
          <cell r="AZ143">
            <v>6.199102454532901E-2</v>
          </cell>
          <cell r="BB143">
            <v>-9.8048441535845354E-2</v>
          </cell>
          <cell r="BC143">
            <v>0.28264635299318353</v>
          </cell>
          <cell r="BD143">
            <v>0.30133586002137092</v>
          </cell>
          <cell r="BE143">
            <v>0.13778353281183509</v>
          </cell>
          <cell r="BG143">
            <v>9.0575851939347363E-2</v>
          </cell>
          <cell r="BH143">
            <v>0.24324282224478799</v>
          </cell>
          <cell r="BI143">
            <v>0.17024949303510306</v>
          </cell>
          <cell r="BJ143">
            <v>-0.30145076816819727</v>
          </cell>
          <cell r="BL143">
            <v>9.906692890218638E-2</v>
          </cell>
          <cell r="BM143">
            <v>-0.20013726185606762</v>
          </cell>
          <cell r="BN143">
            <v>0.16973244527119014</v>
          </cell>
          <cell r="BO143">
            <v>-0.31922470459148922</v>
          </cell>
        </row>
        <row r="144">
          <cell r="A144" t="str">
            <v>Source: Company financials &amp; Citigroup Investment Research estimates.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nc"/>
      <sheetName val="Bal"/>
      <sheetName val="CF"/>
      <sheetName val="Mkt-Segments"/>
      <sheetName val="dataCentral - MOLX.US"/>
      <sheetName val="RM"/>
      <sheetName val="Q Charts"/>
      <sheetName val="GEO-Segments"/>
      <sheetName val="Model Book"/>
      <sheetName val="Model Changes"/>
      <sheetName val="Sales and EPS charts"/>
      <sheetName val="Inventory"/>
      <sheetName val="Shr BB"/>
      <sheetName val="Sequentials"/>
      <sheetName val="channel"/>
      <sheetName val="LT Goals"/>
      <sheetName val="Restructuring"/>
      <sheetName val="Merger"/>
      <sheetName val="Y Charts"/>
      <sheetName val="CEMVAL"/>
      <sheetName val="Employees"/>
      <sheetName val="Debt"/>
      <sheetName val="Geo-Revs"/>
      <sheetName val="Off BS"/>
      <sheetName val="Backlog"/>
      <sheetName val="RestructChrgs"/>
      <sheetName val="commodity prices"/>
      <sheetName val="prices"/>
      <sheetName val="MOLX Prem MOLXA"/>
      <sheetName val="MOLX v. MOLXA"/>
      <sheetName val="20-yrs"/>
      <sheetName val="Y-Y EPS"/>
      <sheetName val="Org Chart"/>
      <sheetName val="Dividends"/>
      <sheetName val="global tech template"/>
      <sheetName val="thru distn"/>
      <sheetName val="Sheet1"/>
      <sheetName val="dataciti - MOLX.US"/>
      <sheetName val="dataciti - MOLXA.US"/>
      <sheetName val="Segments"/>
      <sheetName val="Sales-by-industry"/>
      <sheetName val="other geo-revs"/>
      <sheetName val="new FactPage"/>
      <sheetName val="Charts"/>
      <sheetName val="cf2"/>
      <sheetName val="data(thous$)"/>
      <sheetName val="MOLX_Current Model"/>
      <sheetName val="Sheet2"/>
      <sheetName val="Cell Phone Growth"/>
      <sheetName val="Geo pie charts"/>
      <sheetName val="Low-Cost Emp&amp;Sq.ft."/>
      <sheetName val="4Q07 Rstruc. Table"/>
      <sheetName val="IS Variance"/>
      <sheetName val="BS Variance"/>
      <sheetName val="Dividend History"/>
      <sheetName val="Rstruc. Table"/>
      <sheetName val="Restructuring Historic"/>
      <sheetName val="Debt Schedu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7">
          <cell r="B7">
            <v>32871</v>
          </cell>
        </row>
        <row r="8">
          <cell r="B8">
            <v>32878</v>
          </cell>
        </row>
        <row r="9">
          <cell r="B9">
            <v>32885</v>
          </cell>
        </row>
        <row r="10">
          <cell r="B10">
            <v>32892</v>
          </cell>
        </row>
        <row r="11">
          <cell r="B11">
            <v>32899</v>
          </cell>
        </row>
        <row r="12">
          <cell r="B12">
            <v>32906</v>
          </cell>
        </row>
        <row r="13">
          <cell r="B13">
            <v>32913</v>
          </cell>
        </row>
        <row r="14">
          <cell r="B14">
            <v>32920</v>
          </cell>
        </row>
        <row r="15">
          <cell r="B15">
            <v>32927</v>
          </cell>
        </row>
        <row r="16">
          <cell r="B16">
            <v>32934</v>
          </cell>
        </row>
        <row r="17">
          <cell r="B17">
            <v>32941</v>
          </cell>
        </row>
        <row r="18">
          <cell r="B18">
            <v>32948</v>
          </cell>
        </row>
        <row r="19">
          <cell r="B19">
            <v>32955</v>
          </cell>
        </row>
        <row r="20">
          <cell r="B20">
            <v>32962</v>
          </cell>
        </row>
        <row r="21">
          <cell r="B21">
            <v>32969</v>
          </cell>
        </row>
        <row r="22">
          <cell r="B22">
            <v>32976</v>
          </cell>
        </row>
        <row r="23">
          <cell r="B23">
            <v>32983</v>
          </cell>
        </row>
        <row r="24">
          <cell r="B24">
            <v>32990</v>
          </cell>
        </row>
        <row r="25">
          <cell r="B25">
            <v>32997</v>
          </cell>
        </row>
        <row r="26">
          <cell r="B26">
            <v>33004</v>
          </cell>
        </row>
        <row r="27">
          <cell r="B27">
            <v>33011</v>
          </cell>
        </row>
        <row r="28">
          <cell r="B28">
            <v>33018</v>
          </cell>
        </row>
        <row r="29">
          <cell r="B29">
            <v>33025</v>
          </cell>
        </row>
        <row r="30">
          <cell r="B30">
            <v>33032</v>
          </cell>
        </row>
        <row r="31">
          <cell r="B31">
            <v>33039</v>
          </cell>
        </row>
        <row r="32">
          <cell r="B32">
            <v>33046</v>
          </cell>
        </row>
        <row r="33">
          <cell r="B33">
            <v>33053</v>
          </cell>
        </row>
        <row r="34">
          <cell r="B34">
            <v>33060</v>
          </cell>
        </row>
        <row r="35">
          <cell r="B35">
            <v>33067</v>
          </cell>
        </row>
        <row r="36">
          <cell r="B36">
            <v>33074</v>
          </cell>
        </row>
        <row r="37">
          <cell r="B37">
            <v>33081</v>
          </cell>
          <cell r="G37">
            <v>3.5368043087971257E-2</v>
          </cell>
        </row>
        <row r="38">
          <cell r="B38">
            <v>33088</v>
          </cell>
          <cell r="G38">
            <v>6.2368872782758045E-2</v>
          </cell>
        </row>
        <row r="39">
          <cell r="B39">
            <v>33095</v>
          </cell>
          <cell r="G39">
            <v>6.6734486266531112E-2</v>
          </cell>
        </row>
        <row r="40">
          <cell r="B40">
            <v>33102</v>
          </cell>
          <cell r="G40">
            <v>2.1582733812949728E-2</v>
          </cell>
        </row>
        <row r="41">
          <cell r="B41">
            <v>33109</v>
          </cell>
          <cell r="G41">
            <v>2.7977956761339406E-2</v>
          </cell>
        </row>
        <row r="42">
          <cell r="B42">
            <v>33116</v>
          </cell>
          <cell r="G42">
            <v>4.0081383519837255E-2</v>
          </cell>
        </row>
        <row r="43">
          <cell r="B43">
            <v>33123</v>
          </cell>
          <cell r="G43">
            <v>1.3402061855670278E-2</v>
          </cell>
        </row>
        <row r="44">
          <cell r="B44">
            <v>33130</v>
          </cell>
          <cell r="G44">
            <v>2.7010309278350464E-2</v>
          </cell>
        </row>
        <row r="45">
          <cell r="B45">
            <v>33137</v>
          </cell>
          <cell r="G45">
            <v>3.524607779926936E-2</v>
          </cell>
        </row>
        <row r="46">
          <cell r="B46">
            <v>33144</v>
          </cell>
          <cell r="G46">
            <v>-6.8979933110366876E-3</v>
          </cell>
        </row>
        <row r="47">
          <cell r="B47">
            <v>33151</v>
          </cell>
          <cell r="G47">
            <v>3.9040824415378594E-2</v>
          </cell>
        </row>
        <row r="48">
          <cell r="B48">
            <v>33158</v>
          </cell>
          <cell r="G48">
            <v>5.2599879542260641E-2</v>
          </cell>
        </row>
        <row r="49">
          <cell r="B49">
            <v>33165</v>
          </cell>
          <cell r="G49">
            <v>1.2095273539263207E-2</v>
          </cell>
        </row>
        <row r="50">
          <cell r="B50">
            <v>33172</v>
          </cell>
          <cell r="G50">
            <v>4.5974703874724021E-2</v>
          </cell>
        </row>
        <row r="51">
          <cell r="B51">
            <v>33179</v>
          </cell>
          <cell r="G51">
            <v>7.995930824008135E-2</v>
          </cell>
        </row>
        <row r="52">
          <cell r="B52">
            <v>33186</v>
          </cell>
          <cell r="G52">
            <v>3.8341158059467917E-2</v>
          </cell>
        </row>
        <row r="53">
          <cell r="B53">
            <v>33193</v>
          </cell>
          <cell r="G53">
            <v>5.4753977062523163E-2</v>
          </cell>
        </row>
        <row r="54">
          <cell r="B54">
            <v>33200</v>
          </cell>
          <cell r="G54">
            <v>-1.2168543407192201E-2</v>
          </cell>
        </row>
        <row r="55">
          <cell r="B55">
            <v>33207</v>
          </cell>
          <cell r="G55">
            <v>2.3243435060326556E-2</v>
          </cell>
        </row>
        <row r="56">
          <cell r="B56">
            <v>33214</v>
          </cell>
          <cell r="G56">
            <v>8.6150311782080546E-2</v>
          </cell>
        </row>
        <row r="57">
          <cell r="B57">
            <v>33221</v>
          </cell>
          <cell r="G57">
            <v>4.459138691081721E-2</v>
          </cell>
        </row>
        <row r="58">
          <cell r="B58">
            <v>33228</v>
          </cell>
          <cell r="G58">
            <v>6.874780778674161E-2</v>
          </cell>
        </row>
        <row r="59">
          <cell r="B59">
            <v>33235</v>
          </cell>
          <cell r="G59">
            <v>3.4373903893370805E-2</v>
          </cell>
        </row>
        <row r="60">
          <cell r="B60">
            <v>33242</v>
          </cell>
          <cell r="G60">
            <v>8.25852782764811E-2</v>
          </cell>
        </row>
        <row r="61">
          <cell r="B61">
            <v>33249</v>
          </cell>
          <cell r="G61">
            <v>4.517241379310355E-2</v>
          </cell>
        </row>
        <row r="62">
          <cell r="B62">
            <v>33256</v>
          </cell>
          <cell r="G62">
            <v>8.1263307310148969E-2</v>
          </cell>
        </row>
        <row r="63">
          <cell r="B63">
            <v>33263</v>
          </cell>
          <cell r="G63">
            <v>7.296137339055786E-2</v>
          </cell>
        </row>
        <row r="64">
          <cell r="B64">
            <v>33270</v>
          </cell>
          <cell r="G64">
            <v>0.10578051643192499</v>
          </cell>
        </row>
        <row r="65">
          <cell r="B65">
            <v>33277</v>
          </cell>
          <cell r="G65">
            <v>5.6038785113360801E-2</v>
          </cell>
        </row>
        <row r="66">
          <cell r="B66">
            <v>33284</v>
          </cell>
          <cell r="G66">
            <v>9.7185185185185041E-2</v>
          </cell>
        </row>
        <row r="67">
          <cell r="B67">
            <v>33291</v>
          </cell>
          <cell r="G67">
            <v>0.10110974106041914</v>
          </cell>
        </row>
        <row r="68">
          <cell r="B68">
            <v>33298</v>
          </cell>
          <cell r="G68">
            <v>6.9345822631817544E-2</v>
          </cell>
        </row>
        <row r="69">
          <cell r="B69">
            <v>33305</v>
          </cell>
          <cell r="G69">
            <v>1.3532173432753369E-2</v>
          </cell>
        </row>
        <row r="70">
          <cell r="B70">
            <v>33312</v>
          </cell>
          <cell r="G70">
            <v>9.7185185185185041E-2</v>
          </cell>
        </row>
        <row r="71">
          <cell r="B71">
            <v>33319</v>
          </cell>
          <cell r="G71">
            <v>8.6561032863849752E-2</v>
          </cell>
        </row>
        <row r="72">
          <cell r="B72">
            <v>33326</v>
          </cell>
          <cell r="G72">
            <v>8.3986881505775157E-2</v>
          </cell>
        </row>
        <row r="73">
          <cell r="B73">
            <v>33333</v>
          </cell>
          <cell r="G73">
            <v>0.14291553133514978</v>
          </cell>
        </row>
        <row r="74">
          <cell r="B74">
            <v>33340</v>
          </cell>
          <cell r="G74">
            <v>7.0137866416811745E-2</v>
          </cell>
        </row>
        <row r="75">
          <cell r="B75">
            <v>33347</v>
          </cell>
          <cell r="G75">
            <v>6.6146813659585968E-2</v>
          </cell>
        </row>
        <row r="76">
          <cell r="B76">
            <v>33354</v>
          </cell>
          <cell r="G76">
            <v>5.9092800665834444E-2</v>
          </cell>
        </row>
        <row r="77">
          <cell r="B77">
            <v>33361</v>
          </cell>
          <cell r="G77">
            <v>5.5524159367052794E-2</v>
          </cell>
        </row>
        <row r="78">
          <cell r="B78">
            <v>33368</v>
          </cell>
          <cell r="G78">
            <v>4.6627691430201068E-2</v>
          </cell>
        </row>
        <row r="79">
          <cell r="B79">
            <v>33375</v>
          </cell>
          <cell r="G79">
            <v>6.1755303690787633E-2</v>
          </cell>
        </row>
        <row r="80">
          <cell r="B80">
            <v>33382</v>
          </cell>
          <cell r="G80">
            <v>4.7515257192676463E-2</v>
          </cell>
        </row>
        <row r="81">
          <cell r="B81">
            <v>33389</v>
          </cell>
          <cell r="G81">
            <v>7.7619843924191745E-2</v>
          </cell>
        </row>
        <row r="82">
          <cell r="B82">
            <v>33396</v>
          </cell>
          <cell r="G82">
            <v>8.0381471389645798E-2</v>
          </cell>
        </row>
        <row r="83">
          <cell r="B83">
            <v>33403</v>
          </cell>
          <cell r="G83">
            <v>5.7520928976505514E-2</v>
          </cell>
        </row>
        <row r="84">
          <cell r="B84">
            <v>33410</v>
          </cell>
          <cell r="G84">
            <v>7.6140656785818051E-2</v>
          </cell>
        </row>
        <row r="85">
          <cell r="B85">
            <v>33417</v>
          </cell>
          <cell r="G85">
            <v>3.8070328392909136E-2</v>
          </cell>
        </row>
        <row r="86">
          <cell r="B86">
            <v>33424</v>
          </cell>
          <cell r="G86">
            <v>7.5583069392456181E-2</v>
          </cell>
        </row>
        <row r="87">
          <cell r="B87">
            <v>33431</v>
          </cell>
          <cell r="G87">
            <v>4.3903091955561635E-2</v>
          </cell>
        </row>
        <row r="88">
          <cell r="B88">
            <v>33438</v>
          </cell>
          <cell r="G88">
            <v>4.2644757433489833E-2</v>
          </cell>
        </row>
        <row r="89">
          <cell r="B89">
            <v>33445</v>
          </cell>
          <cell r="G89">
            <v>3.8176860148032787E-2</v>
          </cell>
        </row>
        <row r="90">
          <cell r="B90">
            <v>33452</v>
          </cell>
          <cell r="G90">
            <v>5.4854493947978478E-2</v>
          </cell>
        </row>
        <row r="91">
          <cell r="B91">
            <v>33459</v>
          </cell>
          <cell r="G91">
            <v>3.1726810365706015E-2</v>
          </cell>
        </row>
        <row r="92">
          <cell r="B92">
            <v>33466</v>
          </cell>
          <cell r="G92">
            <v>3.1982421875E-2</v>
          </cell>
        </row>
        <row r="93">
          <cell r="B93">
            <v>33473</v>
          </cell>
          <cell r="G93">
            <v>4.79736328125E-2</v>
          </cell>
        </row>
        <row r="94">
          <cell r="B94">
            <v>33480</v>
          </cell>
          <cell r="G94">
            <v>4.648687012065289E-2</v>
          </cell>
        </row>
        <row r="95">
          <cell r="B95">
            <v>33487</v>
          </cell>
          <cell r="G95">
            <v>2.2656340307478873E-2</v>
          </cell>
        </row>
        <row r="96">
          <cell r="B96">
            <v>33494</v>
          </cell>
          <cell r="G96">
            <v>1.5375586854460055E-2</v>
          </cell>
        </row>
        <row r="97">
          <cell r="B97">
            <v>33501</v>
          </cell>
          <cell r="G97">
            <v>-8.056640625000111E-3</v>
          </cell>
        </row>
        <row r="98">
          <cell r="B98">
            <v>33508</v>
          </cell>
          <cell r="G98">
            <v>8.6241210030517657E-3</v>
          </cell>
        </row>
        <row r="99">
          <cell r="B99">
            <v>33515</v>
          </cell>
          <cell r="G99">
            <v>0</v>
          </cell>
        </row>
        <row r="100">
          <cell r="B100">
            <v>33522</v>
          </cell>
          <cell r="G100">
            <v>2.600504179381713E-2</v>
          </cell>
        </row>
        <row r="101">
          <cell r="B101">
            <v>33529</v>
          </cell>
          <cell r="G101">
            <v>7.9298329929111677E-3</v>
          </cell>
        </row>
        <row r="102">
          <cell r="B102">
            <v>33536</v>
          </cell>
          <cell r="G102">
            <v>4.1788020767379308E-3</v>
          </cell>
        </row>
        <row r="103">
          <cell r="B103">
            <v>33543</v>
          </cell>
          <cell r="G103">
            <v>-1.1988374909178812E-2</v>
          </cell>
        </row>
        <row r="104">
          <cell r="B104">
            <v>33550</v>
          </cell>
          <cell r="G104">
            <v>8.3926754832146511E-3</v>
          </cell>
        </row>
        <row r="105">
          <cell r="B105">
            <v>33557</v>
          </cell>
          <cell r="G105">
            <v>-1.6797025259648657E-2</v>
          </cell>
        </row>
        <row r="106">
          <cell r="B106">
            <v>33564</v>
          </cell>
          <cell r="G106">
            <v>2.4640400250156347E-2</v>
          </cell>
        </row>
        <row r="107">
          <cell r="B107">
            <v>33571</v>
          </cell>
          <cell r="G107">
            <v>2.0854526958290931E-2</v>
          </cell>
        </row>
        <row r="108">
          <cell r="B108">
            <v>33578</v>
          </cell>
          <cell r="G108">
            <v>8.5348506401139446E-3</v>
          </cell>
        </row>
        <row r="109">
          <cell r="B109">
            <v>33585</v>
          </cell>
          <cell r="G109">
            <v>4.5965270684371839E-2</v>
          </cell>
        </row>
        <row r="110">
          <cell r="B110">
            <v>33592</v>
          </cell>
          <cell r="G110">
            <v>5.7881462799495464E-2</v>
          </cell>
        </row>
        <row r="111">
          <cell r="B111">
            <v>33599</v>
          </cell>
          <cell r="G111">
            <v>7.5713790313258533E-2</v>
          </cell>
        </row>
        <row r="112">
          <cell r="B112">
            <v>33606</v>
          </cell>
          <cell r="G112">
            <v>2.4959128065394909E-2</v>
          </cell>
        </row>
        <row r="113">
          <cell r="B113">
            <v>33613</v>
          </cell>
          <cell r="G113">
            <v>7.7476896625832792E-2</v>
          </cell>
        </row>
        <row r="114">
          <cell r="B114">
            <v>33620</v>
          </cell>
          <cell r="G114">
            <v>7.4698246413117841E-2</v>
          </cell>
        </row>
        <row r="115">
          <cell r="B115">
            <v>33627</v>
          </cell>
          <cell r="G115">
            <v>8.1381594511473754E-2</v>
          </cell>
        </row>
        <row r="116">
          <cell r="B116">
            <v>33634</v>
          </cell>
          <cell r="G116">
            <v>6.0119320789353115E-2</v>
          </cell>
        </row>
        <row r="117">
          <cell r="B117">
            <v>33641</v>
          </cell>
          <cell r="G117">
            <v>6.5716195143684653E-2</v>
          </cell>
        </row>
        <row r="118">
          <cell r="B118">
            <v>33648</v>
          </cell>
          <cell r="G118">
            <v>7.0995670995671167E-2</v>
          </cell>
        </row>
        <row r="119">
          <cell r="B119">
            <v>33655</v>
          </cell>
          <cell r="G119">
            <v>2.0344612829561903E-2</v>
          </cell>
        </row>
        <row r="120">
          <cell r="B120">
            <v>33662</v>
          </cell>
          <cell r="G120">
            <v>1.3979297833742521E-2</v>
          </cell>
        </row>
        <row r="121">
          <cell r="B121">
            <v>33669</v>
          </cell>
          <cell r="G121">
            <v>6.1153174140943234E-2</v>
          </cell>
        </row>
        <row r="122">
          <cell r="B122">
            <v>33676</v>
          </cell>
          <cell r="G122">
            <v>3.734912320655881E-2</v>
          </cell>
        </row>
        <row r="123">
          <cell r="B123">
            <v>33683</v>
          </cell>
          <cell r="G123">
            <v>1.1914893617021471E-2</v>
          </cell>
        </row>
        <row r="124">
          <cell r="B124">
            <v>33690</v>
          </cell>
          <cell r="G124">
            <v>3.3039092055485497E-2</v>
          </cell>
        </row>
        <row r="125">
          <cell r="B125">
            <v>33697</v>
          </cell>
          <cell r="G125">
            <v>-8.4626234132582079E-3</v>
          </cell>
        </row>
        <row r="126">
          <cell r="B126">
            <v>33704</v>
          </cell>
          <cell r="G126">
            <v>4.8486340142751772E-2</v>
          </cell>
        </row>
        <row r="127">
          <cell r="B127">
            <v>33711</v>
          </cell>
          <cell r="G127">
            <v>3.9597965609106556E-2</v>
          </cell>
        </row>
        <row r="128">
          <cell r="B128">
            <v>33718</v>
          </cell>
          <cell r="G128">
            <v>5.6585124783790519E-2</v>
          </cell>
        </row>
        <row r="129">
          <cell r="B129">
            <v>33725</v>
          </cell>
          <cell r="G129">
            <v>2.4716267339218057E-2</v>
          </cell>
        </row>
        <row r="130">
          <cell r="B130">
            <v>33732</v>
          </cell>
          <cell r="G130">
            <v>4.79736328125E-2</v>
          </cell>
        </row>
        <row r="131">
          <cell r="B131">
            <v>33739</v>
          </cell>
          <cell r="G131">
            <v>4.1106128550074672E-3</v>
          </cell>
        </row>
        <row r="132">
          <cell r="B132">
            <v>33746</v>
          </cell>
          <cell r="G132">
            <v>8.3926754832146511E-3</v>
          </cell>
        </row>
        <row r="133">
          <cell r="B133">
            <v>33753</v>
          </cell>
          <cell r="G133">
            <v>1.6797025259648546E-2</v>
          </cell>
        </row>
        <row r="134">
          <cell r="B134">
            <v>33760</v>
          </cell>
          <cell r="G134">
            <v>4.5777518928363348E-2</v>
          </cell>
        </row>
        <row r="135">
          <cell r="B135">
            <v>33767</v>
          </cell>
          <cell r="G135">
            <v>3.8798202034539875E-2</v>
          </cell>
        </row>
        <row r="136">
          <cell r="B136">
            <v>33774</v>
          </cell>
          <cell r="G136">
            <v>5.9356006724427868E-2</v>
          </cell>
        </row>
        <row r="137">
          <cell r="B137">
            <v>33781</v>
          </cell>
          <cell r="G137">
            <v>6.8929229150223481E-2</v>
          </cell>
        </row>
        <row r="138">
          <cell r="B138">
            <v>33788</v>
          </cell>
          <cell r="G138">
            <v>7.4401008827238213E-2</v>
          </cell>
        </row>
        <row r="139">
          <cell r="B139">
            <v>33795</v>
          </cell>
          <cell r="G139">
            <v>6.8335941575378145E-2</v>
          </cell>
        </row>
        <row r="140">
          <cell r="B140">
            <v>33802</v>
          </cell>
          <cell r="G140">
            <v>5.4392236976506636E-2</v>
          </cell>
        </row>
        <row r="141">
          <cell r="B141">
            <v>33809</v>
          </cell>
          <cell r="G141">
            <v>2.5475236001551771E-2</v>
          </cell>
        </row>
        <row r="142">
          <cell r="B142">
            <v>33816</v>
          </cell>
          <cell r="G142">
            <v>7.6943140323421977E-2</v>
          </cell>
        </row>
        <row r="143">
          <cell r="B143">
            <v>33823</v>
          </cell>
          <cell r="G143">
            <v>3.1231374418881908E-2</v>
          </cell>
        </row>
        <row r="144">
          <cell r="B144">
            <v>33830</v>
          </cell>
          <cell r="G144">
            <v>5.7881462799495464E-2</v>
          </cell>
        </row>
        <row r="145">
          <cell r="B145">
            <v>33837</v>
          </cell>
          <cell r="G145">
            <v>5.7410881801125857E-2</v>
          </cell>
        </row>
        <row r="146">
          <cell r="B146">
            <v>33844</v>
          </cell>
          <cell r="G146">
            <v>3.1726810365706015E-2</v>
          </cell>
        </row>
        <row r="147">
          <cell r="B147">
            <v>33851</v>
          </cell>
          <cell r="G147">
            <v>3.8206173558532175E-2</v>
          </cell>
        </row>
        <row r="148">
          <cell r="B148">
            <v>33858</v>
          </cell>
          <cell r="G148">
            <v>5.8364891958119891E-2</v>
          </cell>
        </row>
        <row r="149">
          <cell r="B149">
            <v>33865</v>
          </cell>
          <cell r="G149">
            <v>5.9229117214875115E-2</v>
          </cell>
        </row>
        <row r="150">
          <cell r="B150">
            <v>33872</v>
          </cell>
          <cell r="G150">
            <v>7.4698246413117841E-2</v>
          </cell>
        </row>
        <row r="151">
          <cell r="B151">
            <v>33879</v>
          </cell>
          <cell r="G151">
            <v>4.4750626281029549E-2</v>
          </cell>
        </row>
        <row r="152">
          <cell r="B152">
            <v>33886</v>
          </cell>
          <cell r="G152">
            <v>5.9229117214875115E-2</v>
          </cell>
        </row>
        <row r="153">
          <cell r="B153">
            <v>33893</v>
          </cell>
          <cell r="G153">
            <v>4.4092898014136628E-2</v>
          </cell>
        </row>
        <row r="154">
          <cell r="B154">
            <v>33900</v>
          </cell>
          <cell r="G154">
            <v>9.9359347699475853E-2</v>
          </cell>
        </row>
        <row r="155">
          <cell r="B155">
            <v>33907</v>
          </cell>
          <cell r="G155">
            <v>5.8364891958119891E-2</v>
          </cell>
        </row>
        <row r="156">
          <cell r="B156">
            <v>33914</v>
          </cell>
          <cell r="G156">
            <v>7.8583106267029912E-2</v>
          </cell>
        </row>
        <row r="157">
          <cell r="B157">
            <v>33921</v>
          </cell>
          <cell r="G157">
            <v>7.0003201365915979E-2</v>
          </cell>
        </row>
        <row r="158">
          <cell r="B158">
            <v>33928</v>
          </cell>
          <cell r="G158">
            <v>5.0390347764371901E-2</v>
          </cell>
        </row>
        <row r="159">
          <cell r="B159">
            <v>33935</v>
          </cell>
          <cell r="G159">
            <v>3.8798202034539875E-2</v>
          </cell>
        </row>
        <row r="160">
          <cell r="B160">
            <v>33942</v>
          </cell>
          <cell r="G160">
            <v>4.7547082073936098E-2</v>
          </cell>
        </row>
        <row r="161">
          <cell r="B161">
            <v>33949</v>
          </cell>
          <cell r="G161">
            <v>1.4576913960654192E-2</v>
          </cell>
        </row>
        <row r="162">
          <cell r="B162">
            <v>33956</v>
          </cell>
          <cell r="G162">
            <v>3.8871770561744512E-2</v>
          </cell>
        </row>
        <row r="163">
          <cell r="B163">
            <v>33963</v>
          </cell>
          <cell r="G163">
            <v>6.0665844636251576E-2</v>
          </cell>
        </row>
        <row r="164">
          <cell r="B164">
            <v>33970</v>
          </cell>
          <cell r="G164">
            <v>4.4159885112494024E-2</v>
          </cell>
        </row>
        <row r="165">
          <cell r="B165">
            <v>33977</v>
          </cell>
          <cell r="G165">
            <v>4.7218703213175228E-2</v>
          </cell>
        </row>
        <row r="166">
          <cell r="B166">
            <v>33984</v>
          </cell>
          <cell r="G166">
            <v>7.0068359375E-2</v>
          </cell>
        </row>
        <row r="167">
          <cell r="B167">
            <v>33991</v>
          </cell>
          <cell r="G167">
            <v>6.6106184498445186E-2</v>
          </cell>
        </row>
        <row r="168">
          <cell r="B168">
            <v>33998</v>
          </cell>
          <cell r="G168">
            <v>5.4488957940295402E-2</v>
          </cell>
        </row>
        <row r="169">
          <cell r="B169">
            <v>34005</v>
          </cell>
          <cell r="G169">
            <v>5.9780907668231409E-2</v>
          </cell>
        </row>
        <row r="170">
          <cell r="B170">
            <v>34012</v>
          </cell>
          <cell r="G170">
            <v>4.6158580367217095E-2</v>
          </cell>
        </row>
        <row r="171">
          <cell r="B171">
            <v>34019</v>
          </cell>
          <cell r="G171">
            <v>8.6502347417840353E-2</v>
          </cell>
        </row>
        <row r="172">
          <cell r="B172">
            <v>34026</v>
          </cell>
          <cell r="G172">
            <v>7.138964577656659E-2</v>
          </cell>
        </row>
        <row r="173">
          <cell r="B173">
            <v>34033</v>
          </cell>
          <cell r="G173">
            <v>6.9038097242685614E-2</v>
          </cell>
        </row>
        <row r="174">
          <cell r="B174">
            <v>34040</v>
          </cell>
          <cell r="G174">
            <v>7.445520581113807E-2</v>
          </cell>
        </row>
        <row r="175">
          <cell r="B175">
            <v>34047</v>
          </cell>
          <cell r="G175">
            <v>7.8229487315571555E-2</v>
          </cell>
        </row>
        <row r="176">
          <cell r="B176">
            <v>34054</v>
          </cell>
          <cell r="G176">
            <v>8.6297621553357073E-2</v>
          </cell>
        </row>
        <row r="177">
          <cell r="B177">
            <v>34061</v>
          </cell>
          <cell r="G177">
            <v>5.9383405752120755E-2</v>
          </cell>
        </row>
        <row r="178">
          <cell r="B178">
            <v>34068</v>
          </cell>
          <cell r="G178">
            <v>5.7983651226158006E-2</v>
          </cell>
        </row>
        <row r="179">
          <cell r="B179">
            <v>34075</v>
          </cell>
          <cell r="G179">
            <v>7.2688935745200522E-2</v>
          </cell>
        </row>
        <row r="180">
          <cell r="B180">
            <v>34082</v>
          </cell>
          <cell r="G180">
            <v>9.3429158110883037E-2</v>
          </cell>
        </row>
        <row r="181">
          <cell r="B181">
            <v>34089</v>
          </cell>
          <cell r="G181">
            <v>9.1713325867861295E-2</v>
          </cell>
        </row>
        <row r="182">
          <cell r="B182">
            <v>34096</v>
          </cell>
          <cell r="G182">
            <v>6.0408335087350107E-2</v>
          </cell>
        </row>
        <row r="183">
          <cell r="B183">
            <v>34103</v>
          </cell>
          <cell r="G183">
            <v>6.3015506433520274E-2</v>
          </cell>
        </row>
        <row r="184">
          <cell r="B184">
            <v>34110</v>
          </cell>
          <cell r="G184">
            <v>0.10195546512942255</v>
          </cell>
        </row>
        <row r="185">
          <cell r="B185">
            <v>34117</v>
          </cell>
          <cell r="G185">
            <v>0.12163202463433409</v>
          </cell>
        </row>
        <row r="186">
          <cell r="B186">
            <v>34124</v>
          </cell>
          <cell r="G186">
            <v>0.12501362397820137</v>
          </cell>
        </row>
        <row r="187">
          <cell r="B187">
            <v>34131</v>
          </cell>
          <cell r="G187">
            <v>0.12163202463433409</v>
          </cell>
        </row>
        <row r="188">
          <cell r="B188">
            <v>34138</v>
          </cell>
          <cell r="G188">
            <v>8.8473587555363498E-2</v>
          </cell>
        </row>
        <row r="189">
          <cell r="B189">
            <v>34145</v>
          </cell>
          <cell r="G189">
            <v>9.9087209941713494E-2</v>
          </cell>
        </row>
        <row r="190">
          <cell r="B190">
            <v>34152</v>
          </cell>
          <cell r="G190">
            <v>0.11403790555734017</v>
          </cell>
        </row>
        <row r="191">
          <cell r="B191">
            <v>34159</v>
          </cell>
          <cell r="G191">
            <v>8.9723526343244542E-2</v>
          </cell>
        </row>
        <row r="192">
          <cell r="B192">
            <v>34166</v>
          </cell>
          <cell r="G192">
            <v>2.9336342188942321E-2</v>
          </cell>
        </row>
        <row r="193">
          <cell r="B193">
            <v>34173</v>
          </cell>
          <cell r="G193">
            <v>5.9383405752120755E-2</v>
          </cell>
        </row>
        <row r="194">
          <cell r="B194">
            <v>34180</v>
          </cell>
          <cell r="G194">
            <v>8.8698562709194739E-2</v>
          </cell>
        </row>
        <row r="195">
          <cell r="B195">
            <v>34187</v>
          </cell>
          <cell r="G195">
            <v>6.6897347174163846E-2</v>
          </cell>
        </row>
        <row r="196">
          <cell r="B196">
            <v>34194</v>
          </cell>
          <cell r="G196">
            <v>8.7289285022282614E-2</v>
          </cell>
        </row>
        <row r="197">
          <cell r="B197">
            <v>34201</v>
          </cell>
          <cell r="G197">
            <v>0.12906083874778496</v>
          </cell>
        </row>
        <row r="198">
          <cell r="B198">
            <v>34208</v>
          </cell>
          <cell r="G198">
            <v>0.12001953124999987</v>
          </cell>
        </row>
        <row r="199">
          <cell r="B199">
            <v>34215</v>
          </cell>
          <cell r="G199">
            <v>9.2922028766086351E-2</v>
          </cell>
        </row>
        <row r="200">
          <cell r="B200">
            <v>34222</v>
          </cell>
          <cell r="G200">
            <v>9.728291848755477E-2</v>
          </cell>
        </row>
        <row r="201">
          <cell r="B201">
            <v>34229</v>
          </cell>
          <cell r="G201">
            <v>7.5172097292335982E-2</v>
          </cell>
        </row>
        <row r="202">
          <cell r="B202">
            <v>34236</v>
          </cell>
          <cell r="G202">
            <v>8.087245310115776E-2</v>
          </cell>
        </row>
        <row r="203">
          <cell r="B203">
            <v>34243</v>
          </cell>
          <cell r="G203">
            <v>4.892152363469493E-2</v>
          </cell>
        </row>
        <row r="204">
          <cell r="B204">
            <v>34250</v>
          </cell>
          <cell r="G204">
            <v>9.4343099318223711E-2</v>
          </cell>
        </row>
        <row r="205">
          <cell r="B205">
            <v>34257</v>
          </cell>
          <cell r="G205">
            <v>0.14394531250000009</v>
          </cell>
        </row>
        <row r="206">
          <cell r="B206">
            <v>34264</v>
          </cell>
          <cell r="G206">
            <v>9.5996093749999956E-2</v>
          </cell>
        </row>
        <row r="207">
          <cell r="B207">
            <v>34271</v>
          </cell>
          <cell r="G207">
            <v>9.1603764793588782E-2</v>
          </cell>
        </row>
        <row r="208">
          <cell r="B208">
            <v>34278</v>
          </cell>
          <cell r="G208">
            <v>5.9664784113681923E-2</v>
          </cell>
        </row>
        <row r="209">
          <cell r="B209">
            <v>34285</v>
          </cell>
          <cell r="G209">
            <v>7.5172097292335982E-2</v>
          </cell>
        </row>
        <row r="210">
          <cell r="B210">
            <v>34292</v>
          </cell>
          <cell r="G210">
            <v>7.4778931180315311E-2</v>
          </cell>
        </row>
        <row r="211">
          <cell r="B211">
            <v>34299</v>
          </cell>
          <cell r="G211">
            <v>8.4008616268335112E-2</v>
          </cell>
        </row>
        <row r="212">
          <cell r="B212">
            <v>34306</v>
          </cell>
          <cell r="G212">
            <v>8.2627118644067687E-2</v>
          </cell>
        </row>
        <row r="213">
          <cell r="B213">
            <v>34313</v>
          </cell>
          <cell r="G213">
            <v>9.7558554982135615E-2</v>
          </cell>
        </row>
        <row r="214">
          <cell r="B214">
            <v>34320</v>
          </cell>
          <cell r="G214">
            <v>5.5315315315315416E-2</v>
          </cell>
        </row>
        <row r="215">
          <cell r="B215">
            <v>34327</v>
          </cell>
          <cell r="G215">
            <v>5.1144970150583502E-2</v>
          </cell>
        </row>
        <row r="216">
          <cell r="B216">
            <v>34334</v>
          </cell>
          <cell r="G216">
            <v>5.190342707297213E-2</v>
          </cell>
        </row>
        <row r="217">
          <cell r="B217">
            <v>34341</v>
          </cell>
          <cell r="G217">
            <v>5.1431648864554314E-2</v>
          </cell>
        </row>
        <row r="218">
          <cell r="B218">
            <v>34348</v>
          </cell>
          <cell r="G218">
            <v>5.6305338261841476E-2</v>
          </cell>
        </row>
        <row r="219">
          <cell r="B219">
            <v>34355</v>
          </cell>
          <cell r="G219">
            <v>4.7318892045454586E-2</v>
          </cell>
        </row>
        <row r="220">
          <cell r="B220">
            <v>34362</v>
          </cell>
          <cell r="G220">
            <v>2.7424749163879492E-2</v>
          </cell>
        </row>
        <row r="221">
          <cell r="B221">
            <v>34369</v>
          </cell>
          <cell r="G221">
            <v>4.2207513109258299E-2</v>
          </cell>
        </row>
        <row r="222">
          <cell r="B222">
            <v>34376</v>
          </cell>
          <cell r="G222">
            <v>4.9960763798064356E-2</v>
          </cell>
        </row>
        <row r="223">
          <cell r="B223">
            <v>34383</v>
          </cell>
          <cell r="G223">
            <v>2.1603583033283469E-2</v>
          </cell>
        </row>
        <row r="224">
          <cell r="B224">
            <v>34390</v>
          </cell>
          <cell r="G224">
            <v>5.5610814721041679E-2</v>
          </cell>
        </row>
        <row r="225">
          <cell r="B225">
            <v>34397</v>
          </cell>
          <cell r="G225">
            <v>3.2878909382517918E-2</v>
          </cell>
        </row>
        <row r="226">
          <cell r="B226">
            <v>34404</v>
          </cell>
          <cell r="G226">
            <v>3.2759232954545414E-2</v>
          </cell>
        </row>
        <row r="227">
          <cell r="B227">
            <v>34411</v>
          </cell>
          <cell r="G227">
            <v>5.7938965059708192E-2</v>
          </cell>
        </row>
        <row r="228">
          <cell r="B228">
            <v>34418</v>
          </cell>
          <cell r="G228">
            <v>5.1431648864554314E-2</v>
          </cell>
        </row>
        <row r="229">
          <cell r="B229">
            <v>34425</v>
          </cell>
          <cell r="G229">
            <v>2.2655816534122408E-2</v>
          </cell>
        </row>
        <row r="230">
          <cell r="B230">
            <v>34432</v>
          </cell>
          <cell r="G230">
            <v>1.8745427944403703E-2</v>
          </cell>
        </row>
        <row r="231">
          <cell r="B231">
            <v>34439</v>
          </cell>
          <cell r="G231">
            <v>1.5399061032863814E-2</v>
          </cell>
        </row>
        <row r="232">
          <cell r="B232">
            <v>34446</v>
          </cell>
          <cell r="G232">
            <v>3.5094411596414021E-2</v>
          </cell>
        </row>
        <row r="233">
          <cell r="B233">
            <v>34453</v>
          </cell>
          <cell r="G233">
            <v>3.7631941257457502E-2</v>
          </cell>
        </row>
        <row r="234">
          <cell r="B234">
            <v>34460</v>
          </cell>
          <cell r="G234">
            <v>3.9096437880104418E-2</v>
          </cell>
        </row>
        <row r="235">
          <cell r="B235">
            <v>34467</v>
          </cell>
          <cell r="G235">
            <v>6.8323526828839798E-2</v>
          </cell>
        </row>
        <row r="236">
          <cell r="B236">
            <v>34474</v>
          </cell>
          <cell r="G236">
            <v>5.7938965059708192E-2</v>
          </cell>
        </row>
        <row r="237">
          <cell r="B237">
            <v>34481</v>
          </cell>
          <cell r="G237">
            <v>6.6878707126278636E-2</v>
          </cell>
        </row>
        <row r="238">
          <cell r="B238">
            <v>34488</v>
          </cell>
          <cell r="G238">
            <v>6.2131671998652882E-2</v>
          </cell>
        </row>
        <row r="239">
          <cell r="B239">
            <v>34495</v>
          </cell>
          <cell r="G239">
            <v>5.6796536796536623E-2</v>
          </cell>
        </row>
        <row r="240">
          <cell r="B240">
            <v>34502</v>
          </cell>
          <cell r="G240">
            <v>1.381707213698391E-2</v>
          </cell>
        </row>
        <row r="241">
          <cell r="B241">
            <v>34509</v>
          </cell>
          <cell r="G241">
            <v>1.4299415816549033E-2</v>
          </cell>
        </row>
        <row r="242">
          <cell r="B242">
            <v>34516</v>
          </cell>
          <cell r="G242">
            <v>3.0661556407265422E-2</v>
          </cell>
        </row>
        <row r="243">
          <cell r="B243">
            <v>34523</v>
          </cell>
          <cell r="G243">
            <v>4.432594567572079E-2</v>
          </cell>
        </row>
        <row r="244">
          <cell r="B244">
            <v>34530</v>
          </cell>
          <cell r="G244">
            <v>5.4989333965394627E-2</v>
          </cell>
        </row>
        <row r="245">
          <cell r="B245">
            <v>34537</v>
          </cell>
          <cell r="G245">
            <v>9.0916563912864845E-2</v>
          </cell>
        </row>
        <row r="246">
          <cell r="B246">
            <v>34544</v>
          </cell>
          <cell r="G246">
            <v>8.5531705718499218E-2</v>
          </cell>
        </row>
        <row r="247">
          <cell r="B247">
            <v>34551</v>
          </cell>
          <cell r="G247">
            <v>8.6669921875E-2</v>
          </cell>
        </row>
        <row r="248">
          <cell r="B248">
            <v>34558</v>
          </cell>
          <cell r="G248">
            <v>8.3056208938275589E-2</v>
          </cell>
        </row>
        <row r="249">
          <cell r="B249">
            <v>34565</v>
          </cell>
          <cell r="G249">
            <v>4.4917442679395903E-2</v>
          </cell>
        </row>
        <row r="250">
          <cell r="B250">
            <v>34572</v>
          </cell>
          <cell r="G250">
            <v>7.141724793912485E-2</v>
          </cell>
        </row>
        <row r="251">
          <cell r="B251">
            <v>34579</v>
          </cell>
          <cell r="G251">
            <v>8.3792723263506064E-2</v>
          </cell>
        </row>
        <row r="252">
          <cell r="B252">
            <v>34586</v>
          </cell>
          <cell r="G252">
            <v>8.2283860001545195E-2</v>
          </cell>
        </row>
        <row r="253">
          <cell r="B253">
            <v>34593</v>
          </cell>
          <cell r="G253">
            <v>8.9795918367346905E-2</v>
          </cell>
        </row>
        <row r="254">
          <cell r="B254">
            <v>34600</v>
          </cell>
          <cell r="G254">
            <v>6.1244826000306674E-2</v>
          </cell>
        </row>
        <row r="255">
          <cell r="B255">
            <v>34607</v>
          </cell>
          <cell r="G255">
            <v>9.547504276162333E-2</v>
          </cell>
        </row>
        <row r="256">
          <cell r="B256">
            <v>34614</v>
          </cell>
          <cell r="G256">
            <v>5.2257858624541242E-2</v>
          </cell>
        </row>
        <row r="257">
          <cell r="B257">
            <v>34621</v>
          </cell>
          <cell r="G257">
            <v>8.8619330912462324E-2</v>
          </cell>
        </row>
        <row r="258">
          <cell r="B258">
            <v>34628</v>
          </cell>
          <cell r="G258">
            <v>5.1335005163003267E-2</v>
          </cell>
        </row>
        <row r="259">
          <cell r="B259">
            <v>34635</v>
          </cell>
          <cell r="G259">
            <v>7.6849536696572907E-2</v>
          </cell>
        </row>
        <row r="260">
          <cell r="B260">
            <v>34642</v>
          </cell>
          <cell r="G260">
            <v>8.1682788269614726E-2</v>
          </cell>
        </row>
        <row r="261">
          <cell r="B261">
            <v>34649</v>
          </cell>
          <cell r="G261">
            <v>3.8012825465502553E-2</v>
          </cell>
        </row>
        <row r="262">
          <cell r="B262">
            <v>34656</v>
          </cell>
          <cell r="G262">
            <v>6.9973565541906479E-2</v>
          </cell>
        </row>
        <row r="263">
          <cell r="B263">
            <v>34663</v>
          </cell>
          <cell r="G263">
            <v>6.929336878575465E-2</v>
          </cell>
        </row>
        <row r="264">
          <cell r="B264">
            <v>34670</v>
          </cell>
          <cell r="G264">
            <v>8.0642620885178706E-2</v>
          </cell>
        </row>
        <row r="265">
          <cell r="B265">
            <v>34677</v>
          </cell>
          <cell r="G265">
            <v>9.2401116034793951E-2</v>
          </cell>
        </row>
        <row r="266">
          <cell r="B266">
            <v>34684</v>
          </cell>
          <cell r="G266">
            <v>7.6941325320259324E-2</v>
          </cell>
        </row>
        <row r="267">
          <cell r="B267">
            <v>34691</v>
          </cell>
          <cell r="G267">
            <v>9.1666018208699684E-2</v>
          </cell>
        </row>
        <row r="268">
          <cell r="B268">
            <v>34698</v>
          </cell>
          <cell r="G268">
            <v>0.11285241770357546</v>
          </cell>
        </row>
        <row r="269">
          <cell r="B269">
            <v>34705</v>
          </cell>
          <cell r="G269">
            <v>0.10481965663884063</v>
          </cell>
        </row>
        <row r="270">
          <cell r="B270">
            <v>34712</v>
          </cell>
          <cell r="G270">
            <v>0.1134088298046938</v>
          </cell>
        </row>
        <row r="271">
          <cell r="B271">
            <v>34719</v>
          </cell>
          <cell r="G271">
            <v>7.2031249999999991E-2</v>
          </cell>
        </row>
        <row r="272">
          <cell r="B272">
            <v>34726</v>
          </cell>
          <cell r="G272">
            <v>6.0730665823185204E-2</v>
          </cell>
        </row>
        <row r="273">
          <cell r="B273">
            <v>34733</v>
          </cell>
          <cell r="G273">
            <v>7.3203652242953554E-2</v>
          </cell>
        </row>
        <row r="274">
          <cell r="B274">
            <v>34740</v>
          </cell>
          <cell r="G274">
            <v>2.8539540816326481E-2</v>
          </cell>
        </row>
        <row r="275">
          <cell r="B275">
            <v>34747</v>
          </cell>
          <cell r="G275">
            <v>5.6015624999999902E-2</v>
          </cell>
        </row>
        <row r="276">
          <cell r="B276">
            <v>34754</v>
          </cell>
          <cell r="G276">
            <v>3.7207425343018574E-2</v>
          </cell>
        </row>
        <row r="277">
          <cell r="B277">
            <v>34761</v>
          </cell>
          <cell r="G277">
            <v>4.983910798473401E-2</v>
          </cell>
        </row>
        <row r="278">
          <cell r="B278">
            <v>34768</v>
          </cell>
          <cell r="G278">
            <v>2.5611675490055941E-2</v>
          </cell>
        </row>
        <row r="279">
          <cell r="B279">
            <v>34775</v>
          </cell>
          <cell r="G279">
            <v>6.2774774774774889E-2</v>
          </cell>
        </row>
        <row r="280">
          <cell r="B280">
            <v>34782</v>
          </cell>
          <cell r="G280">
            <v>7.4624690278385142E-2</v>
          </cell>
        </row>
        <row r="281">
          <cell r="B281">
            <v>34789</v>
          </cell>
          <cell r="G281">
            <v>5.9244791666666741E-2</v>
          </cell>
        </row>
        <row r="282">
          <cell r="B282">
            <v>34796</v>
          </cell>
          <cell r="G282">
            <v>5.9685177087888119E-2</v>
          </cell>
        </row>
        <row r="283">
          <cell r="B283">
            <v>34803</v>
          </cell>
          <cell r="G283">
            <v>5.8882665517736577E-2</v>
          </cell>
        </row>
        <row r="284">
          <cell r="B284">
            <v>34810</v>
          </cell>
          <cell r="G284">
            <v>6.2774774774774889E-2</v>
          </cell>
        </row>
        <row r="285">
          <cell r="B285">
            <v>34817</v>
          </cell>
          <cell r="G285">
            <v>4.8555540485555326E-2</v>
          </cell>
        </row>
        <row r="286">
          <cell r="B286">
            <v>34824</v>
          </cell>
          <cell r="G286">
            <v>7.6359690763596832E-2</v>
          </cell>
        </row>
        <row r="287">
          <cell r="B287">
            <v>34831</v>
          </cell>
          <cell r="G287">
            <v>6.1183817179299771E-2</v>
          </cell>
        </row>
        <row r="288">
          <cell r="B288">
            <v>34838</v>
          </cell>
          <cell r="G288">
            <v>3.5714285714285809E-2</v>
          </cell>
        </row>
        <row r="289">
          <cell r="B289">
            <v>34845</v>
          </cell>
          <cell r="G289">
            <v>4.8965375947551681E-2</v>
          </cell>
        </row>
        <row r="290">
          <cell r="B290">
            <v>34852</v>
          </cell>
          <cell r="G290">
            <v>5.6794569885025625E-2</v>
          </cell>
        </row>
        <row r="291">
          <cell r="B291">
            <v>34859</v>
          </cell>
          <cell r="G291">
            <v>4.6128272613935373E-2</v>
          </cell>
        </row>
        <row r="292">
          <cell r="B292">
            <v>34866</v>
          </cell>
          <cell r="G292">
            <v>6.9931025063169949E-2</v>
          </cell>
        </row>
        <row r="293">
          <cell r="B293">
            <v>34873</v>
          </cell>
          <cell r="G293">
            <v>6.4420021186440746E-2</v>
          </cell>
        </row>
        <row r="294">
          <cell r="B294">
            <v>34880</v>
          </cell>
          <cell r="G294">
            <v>6.1672240802675526E-2</v>
          </cell>
        </row>
        <row r="295">
          <cell r="B295">
            <v>34887</v>
          </cell>
          <cell r="G295">
            <v>8.5512367491166197E-2</v>
          </cell>
        </row>
        <row r="296">
          <cell r="B296">
            <v>34894</v>
          </cell>
          <cell r="G296">
            <v>8.1757856516839977E-2</v>
          </cell>
        </row>
        <row r="297">
          <cell r="B297">
            <v>34901</v>
          </cell>
          <cell r="G297">
            <v>7.193463968851721E-2</v>
          </cell>
        </row>
        <row r="298">
          <cell r="B298">
            <v>34908</v>
          </cell>
          <cell r="G298">
            <v>6.7521418728656357E-2</v>
          </cell>
        </row>
        <row r="299">
          <cell r="B299">
            <v>34915</v>
          </cell>
          <cell r="G299">
            <v>4.4885438838111913E-2</v>
          </cell>
        </row>
        <row r="300">
          <cell r="B300">
            <v>34922</v>
          </cell>
          <cell r="G300">
            <v>8.5512367491166197E-2</v>
          </cell>
        </row>
        <row r="301">
          <cell r="B301">
            <v>34929</v>
          </cell>
          <cell r="G301">
            <v>7.6454425994504582E-2</v>
          </cell>
        </row>
        <row r="302">
          <cell r="B302">
            <v>34936</v>
          </cell>
          <cell r="G302">
            <v>9.0355947672650094E-2</v>
          </cell>
        </row>
        <row r="303">
          <cell r="B303">
            <v>34943</v>
          </cell>
          <cell r="G303">
            <v>7.501220703125E-2</v>
          </cell>
        </row>
        <row r="304">
          <cell r="B304">
            <v>34950</v>
          </cell>
          <cell r="G304">
            <v>9.0868738110336134E-2</v>
          </cell>
        </row>
        <row r="305">
          <cell r="B305">
            <v>34957</v>
          </cell>
          <cell r="G305">
            <v>6.25E-2</v>
          </cell>
        </row>
        <row r="306">
          <cell r="B306">
            <v>34964</v>
          </cell>
          <cell r="G306">
            <v>8.3969465648854769E-2</v>
          </cell>
        </row>
        <row r="307">
          <cell r="B307">
            <v>34971</v>
          </cell>
          <cell r="G307">
            <v>8.2089552238805874E-2</v>
          </cell>
        </row>
        <row r="308">
          <cell r="B308">
            <v>34978</v>
          </cell>
          <cell r="G308">
            <v>6.25E-2</v>
          </cell>
        </row>
        <row r="309">
          <cell r="B309">
            <v>34985</v>
          </cell>
          <cell r="G309">
            <v>7.5098814229249022E-2</v>
          </cell>
        </row>
        <row r="310">
          <cell r="B310">
            <v>34992</v>
          </cell>
          <cell r="G310">
            <v>7.6923076923077094E-2</v>
          </cell>
        </row>
        <row r="311">
          <cell r="B311">
            <v>34999</v>
          </cell>
          <cell r="G311">
            <v>4.8000000000000043E-2</v>
          </cell>
        </row>
        <row r="312">
          <cell r="B312">
            <v>35006</v>
          </cell>
          <cell r="G312">
            <v>6.9230769230769207E-2</v>
          </cell>
        </row>
        <row r="313">
          <cell r="B313">
            <v>35013</v>
          </cell>
          <cell r="G313">
            <v>4.8449612403100861E-2</v>
          </cell>
        </row>
        <row r="314">
          <cell r="B314">
            <v>35020</v>
          </cell>
          <cell r="G314">
            <v>8.3333333333333481E-2</v>
          </cell>
        </row>
        <row r="315">
          <cell r="B315">
            <v>35027</v>
          </cell>
          <cell r="G315">
            <v>9.7560975609756184E-2</v>
          </cell>
        </row>
        <row r="316">
          <cell r="B316">
            <v>35034</v>
          </cell>
          <cell r="G316">
            <v>5.6530214424951319E-2</v>
          </cell>
        </row>
        <row r="317">
          <cell r="B317">
            <v>35041</v>
          </cell>
          <cell r="G317">
            <v>4.5801526717557328E-2</v>
          </cell>
        </row>
        <row r="318">
          <cell r="B318">
            <v>35048</v>
          </cell>
          <cell r="G318">
            <v>4.0000000000000036E-2</v>
          </cell>
        </row>
        <row r="319">
          <cell r="B319">
            <v>35055</v>
          </cell>
          <cell r="G319">
            <v>4.8780487804878092E-2</v>
          </cell>
        </row>
        <row r="320">
          <cell r="B320">
            <v>35062</v>
          </cell>
          <cell r="G320">
            <v>3.6734693877551017E-2</v>
          </cell>
        </row>
        <row r="321">
          <cell r="B321">
            <v>35069</v>
          </cell>
          <cell r="G321">
            <v>6.3745019920318891E-2</v>
          </cell>
        </row>
        <row r="322">
          <cell r="B322">
            <v>35076</v>
          </cell>
          <cell r="G322">
            <v>2.5000000000000133E-2</v>
          </cell>
        </row>
        <row r="323">
          <cell r="B323">
            <v>35083</v>
          </cell>
          <cell r="G323">
            <v>4.2735042735042583E-2</v>
          </cell>
        </row>
        <row r="324">
          <cell r="B324">
            <v>35090</v>
          </cell>
          <cell r="G324">
            <v>4.2016806722689148E-2</v>
          </cell>
        </row>
        <row r="325">
          <cell r="B325">
            <v>35097</v>
          </cell>
          <cell r="G325">
            <v>5.4166666666666696E-2</v>
          </cell>
        </row>
        <row r="326">
          <cell r="B326">
            <v>35104</v>
          </cell>
          <cell r="G326">
            <v>4.0650406504065151E-2</v>
          </cell>
        </row>
        <row r="327">
          <cell r="B327">
            <v>35111</v>
          </cell>
          <cell r="G327">
            <v>3.2490974729241673E-2</v>
          </cell>
        </row>
        <row r="328">
          <cell r="B328">
            <v>35118</v>
          </cell>
          <cell r="G328">
            <v>4.3560606060606188E-2</v>
          </cell>
        </row>
        <row r="329">
          <cell r="B329">
            <v>35125</v>
          </cell>
          <cell r="G329">
            <v>5.5970149253731227E-2</v>
          </cell>
        </row>
        <row r="330">
          <cell r="B330">
            <v>35132</v>
          </cell>
          <cell r="G330">
            <v>6.2992125984252079E-2</v>
          </cell>
        </row>
        <row r="331">
          <cell r="B331">
            <v>35139</v>
          </cell>
          <cell r="G331">
            <v>8.4615384615384537E-2</v>
          </cell>
        </row>
        <row r="332">
          <cell r="B332">
            <v>35146</v>
          </cell>
          <cell r="G332">
            <v>7.9245283018867685E-2</v>
          </cell>
        </row>
        <row r="333">
          <cell r="B333">
            <v>35153</v>
          </cell>
          <cell r="G333">
            <v>8.984375E-2</v>
          </cell>
        </row>
        <row r="334">
          <cell r="B334">
            <v>35160</v>
          </cell>
          <cell r="G334">
            <v>7.5187969924811915E-2</v>
          </cell>
        </row>
        <row r="335">
          <cell r="B335">
            <v>35167</v>
          </cell>
          <cell r="G335">
            <v>0.12184873949579833</v>
          </cell>
        </row>
        <row r="336">
          <cell r="B336">
            <v>35174</v>
          </cell>
          <cell r="G336">
            <v>9.3220338983051043E-2</v>
          </cell>
        </row>
        <row r="337">
          <cell r="B337">
            <v>35181</v>
          </cell>
          <cell r="G337">
            <v>5.7851239669421517E-2</v>
          </cell>
        </row>
        <row r="338">
          <cell r="B338">
            <v>35188</v>
          </cell>
          <cell r="G338">
            <v>6.5573770491803351E-2</v>
          </cell>
        </row>
        <row r="339">
          <cell r="B339">
            <v>35195</v>
          </cell>
          <cell r="G339">
            <v>7.3958333333333348E-2</v>
          </cell>
        </row>
        <row r="340">
          <cell r="B340">
            <v>35202</v>
          </cell>
          <cell r="G340">
            <v>0.11297071129707126</v>
          </cell>
        </row>
        <row r="341">
          <cell r="B341">
            <v>35209</v>
          </cell>
          <cell r="G341">
            <v>0.10548523206751059</v>
          </cell>
        </row>
        <row r="342">
          <cell r="B342">
            <v>35216</v>
          </cell>
          <cell r="G342">
            <v>8.5106382978723527E-2</v>
          </cell>
        </row>
        <row r="343">
          <cell r="B343">
            <v>35223</v>
          </cell>
          <cell r="G343">
            <v>9.7046413502109852E-2</v>
          </cell>
        </row>
        <row r="344">
          <cell r="B344">
            <v>35230</v>
          </cell>
          <cell r="G344">
            <v>7.1428571428571397E-2</v>
          </cell>
        </row>
        <row r="345">
          <cell r="B345">
            <v>35237</v>
          </cell>
          <cell r="G345">
            <v>6.7226890756302504E-2</v>
          </cell>
        </row>
        <row r="346">
          <cell r="B346">
            <v>35244</v>
          </cell>
          <cell r="G346">
            <v>8.085106382978724E-2</v>
          </cell>
        </row>
        <row r="347">
          <cell r="B347">
            <v>35251</v>
          </cell>
          <cell r="G347">
            <v>5.7777777777777706E-2</v>
          </cell>
        </row>
        <row r="348">
          <cell r="B348">
            <v>35258</v>
          </cell>
          <cell r="G348">
            <v>0</v>
          </cell>
        </row>
        <row r="349">
          <cell r="B349">
            <v>35265</v>
          </cell>
          <cell r="G349">
            <v>4.0000000000000036E-2</v>
          </cell>
        </row>
        <row r="350">
          <cell r="B350">
            <v>35272</v>
          </cell>
          <cell r="G350">
            <v>7.4766355140186924E-2</v>
          </cell>
        </row>
        <row r="351">
          <cell r="B351">
            <v>35279</v>
          </cell>
          <cell r="G351">
            <v>5.0000000000000044E-2</v>
          </cell>
        </row>
        <row r="352">
          <cell r="B352">
            <v>35286</v>
          </cell>
          <cell r="G352">
            <v>4.6025104602510414E-2</v>
          </cell>
        </row>
        <row r="353">
          <cell r="B353">
            <v>35293</v>
          </cell>
          <cell r="G353">
            <v>6.3025210084033612E-2</v>
          </cell>
        </row>
        <row r="354">
          <cell r="B354">
            <v>35300</v>
          </cell>
          <cell r="G354">
            <v>6.0000000000000053E-2</v>
          </cell>
        </row>
        <row r="355">
          <cell r="B355">
            <v>35307</v>
          </cell>
          <cell r="G355">
            <v>0.10504201680672276</v>
          </cell>
        </row>
        <row r="356">
          <cell r="B356">
            <v>35314</v>
          </cell>
          <cell r="G356">
            <v>0.10400000000000009</v>
          </cell>
        </row>
        <row r="357">
          <cell r="B357">
            <v>35321</v>
          </cell>
          <cell r="G357">
            <v>0.10373443983402497</v>
          </cell>
        </row>
        <row r="358">
          <cell r="B358">
            <v>35328</v>
          </cell>
          <cell r="G358">
            <v>0.10852713178294571</v>
          </cell>
        </row>
        <row r="359">
          <cell r="B359">
            <v>35335</v>
          </cell>
          <cell r="G359">
            <v>0.13076923076923075</v>
          </cell>
        </row>
        <row r="360">
          <cell r="B360">
            <v>35342</v>
          </cell>
          <cell r="G360">
            <v>0.11278195488721798</v>
          </cell>
        </row>
        <row r="361">
          <cell r="B361">
            <v>35349</v>
          </cell>
          <cell r="G361">
            <v>6.8100358422938934E-2</v>
          </cell>
        </row>
        <row r="362">
          <cell r="B362">
            <v>35356</v>
          </cell>
          <cell r="G362">
            <v>0.10869565217391286</v>
          </cell>
        </row>
        <row r="363">
          <cell r="B363">
            <v>35363</v>
          </cell>
          <cell r="G363">
            <v>0.10447761194029836</v>
          </cell>
        </row>
        <row r="364">
          <cell r="B364">
            <v>35370</v>
          </cell>
          <cell r="G364">
            <v>0.11363636363636354</v>
          </cell>
        </row>
        <row r="365">
          <cell r="B365">
            <v>35377</v>
          </cell>
          <cell r="G365">
            <v>0.10606060606060597</v>
          </cell>
        </row>
        <row r="366">
          <cell r="B366">
            <v>35384</v>
          </cell>
          <cell r="G366">
            <v>0.1213235294117645</v>
          </cell>
        </row>
        <row r="367">
          <cell r="B367">
            <v>35391</v>
          </cell>
          <cell r="G367">
            <v>8.5714285714285632E-2</v>
          </cell>
        </row>
        <row r="368">
          <cell r="B368">
            <v>35398</v>
          </cell>
          <cell r="G368">
            <v>0.1063829787234043</v>
          </cell>
        </row>
        <row r="369">
          <cell r="B369">
            <v>35405</v>
          </cell>
          <cell r="G369">
            <v>8.1272084805653844E-2</v>
          </cell>
        </row>
        <row r="370">
          <cell r="B370">
            <v>35412</v>
          </cell>
          <cell r="G370">
            <v>6.9930069930070005E-2</v>
          </cell>
        </row>
        <row r="371">
          <cell r="B371">
            <v>35419</v>
          </cell>
          <cell r="G371">
            <v>7.8125E-2</v>
          </cell>
        </row>
        <row r="372">
          <cell r="B372">
            <v>35426</v>
          </cell>
          <cell r="G372">
            <v>7.8571428571428514E-2</v>
          </cell>
        </row>
        <row r="373">
          <cell r="B373">
            <v>35433</v>
          </cell>
          <cell r="G373">
            <v>9.7902097902097918E-2</v>
          </cell>
        </row>
        <row r="374">
          <cell r="B374">
            <v>35440</v>
          </cell>
          <cell r="G374">
            <v>7.0945945945946054E-2</v>
          </cell>
        </row>
        <row r="375">
          <cell r="B375">
            <v>35447</v>
          </cell>
          <cell r="G375">
            <v>6.9930069930070005E-2</v>
          </cell>
        </row>
        <row r="376">
          <cell r="B376">
            <v>35454</v>
          </cell>
          <cell r="G376">
            <v>7.5862068965517393E-2</v>
          </cell>
        </row>
        <row r="377">
          <cell r="B377">
            <v>35461</v>
          </cell>
          <cell r="G377">
            <v>8.5106382978723527E-2</v>
          </cell>
        </row>
        <row r="378">
          <cell r="B378">
            <v>35468</v>
          </cell>
          <cell r="G378">
            <v>8.0357142857142794E-2</v>
          </cell>
        </row>
        <row r="379">
          <cell r="B379">
            <v>35475</v>
          </cell>
          <cell r="G379">
            <v>7.8291814946619187E-2</v>
          </cell>
        </row>
        <row r="380">
          <cell r="B380">
            <v>35482</v>
          </cell>
          <cell r="G380">
            <v>9.7014925373134275E-2</v>
          </cell>
        </row>
        <row r="381">
          <cell r="B381">
            <v>35489</v>
          </cell>
          <cell r="G381">
            <v>7.5187969924811915E-2</v>
          </cell>
        </row>
        <row r="382">
          <cell r="B382">
            <v>35496</v>
          </cell>
          <cell r="G382">
            <v>5.7553956834532238E-2</v>
          </cell>
        </row>
        <row r="383">
          <cell r="B383">
            <v>35503</v>
          </cell>
          <cell r="G383">
            <v>3.5335689045936425E-2</v>
          </cell>
        </row>
        <row r="384">
          <cell r="B384">
            <v>35510</v>
          </cell>
          <cell r="G384">
            <v>3.597122302158251E-2</v>
          </cell>
        </row>
        <row r="385">
          <cell r="B385">
            <v>35517</v>
          </cell>
          <cell r="G385">
            <v>2.1352313167259496E-2</v>
          </cell>
        </row>
        <row r="386">
          <cell r="B386">
            <v>35524</v>
          </cell>
          <cell r="G386">
            <v>5.1851851851851594E-2</v>
          </cell>
        </row>
        <row r="387">
          <cell r="B387">
            <v>35531</v>
          </cell>
          <cell r="G387">
            <v>2.8368794326241176E-2</v>
          </cell>
        </row>
        <row r="388">
          <cell r="B388">
            <v>35538</v>
          </cell>
          <cell r="G388">
            <v>5.4054054054054168E-2</v>
          </cell>
        </row>
        <row r="389">
          <cell r="B389">
            <v>35545</v>
          </cell>
          <cell r="G389">
            <v>2.4221453287197159E-2</v>
          </cell>
        </row>
        <row r="390">
          <cell r="B390">
            <v>35552</v>
          </cell>
          <cell r="G390">
            <v>3.90625E-2</v>
          </cell>
        </row>
        <row r="391">
          <cell r="B391">
            <v>35559</v>
          </cell>
          <cell r="G391">
            <v>2.5925925925925908E-2</v>
          </cell>
        </row>
        <row r="392">
          <cell r="B392">
            <v>35566</v>
          </cell>
          <cell r="G392">
            <v>3.3457249070631967E-2</v>
          </cell>
        </row>
        <row r="393">
          <cell r="B393">
            <v>35573</v>
          </cell>
          <cell r="G393">
            <v>5.1020408163265252E-2</v>
          </cell>
        </row>
        <row r="394">
          <cell r="B394">
            <v>35580</v>
          </cell>
          <cell r="G394">
            <v>7.5862068965517393E-2</v>
          </cell>
        </row>
        <row r="395">
          <cell r="B395">
            <v>35587</v>
          </cell>
          <cell r="G395">
            <v>7.2463768115942129E-2</v>
          </cell>
        </row>
        <row r="396">
          <cell r="B396">
            <v>35594</v>
          </cell>
          <cell r="G396">
            <v>6.6202090592334395E-2</v>
          </cell>
        </row>
        <row r="397">
          <cell r="B397">
            <v>35601</v>
          </cell>
          <cell r="G397">
            <v>4.1666666666666741E-2</v>
          </cell>
        </row>
        <row r="398">
          <cell r="B398">
            <v>35608</v>
          </cell>
          <cell r="G398">
            <v>3.4965034965035002E-2</v>
          </cell>
        </row>
        <row r="399">
          <cell r="B399">
            <v>35615</v>
          </cell>
          <cell r="G399">
            <v>2.430555555555558E-2</v>
          </cell>
        </row>
        <row r="400">
          <cell r="B400">
            <v>35622</v>
          </cell>
          <cell r="G400">
            <v>5.8823529411764719E-2</v>
          </cell>
        </row>
        <row r="401">
          <cell r="B401">
            <v>35629</v>
          </cell>
          <cell r="G401">
            <v>6.9306930693069368E-2</v>
          </cell>
        </row>
        <row r="402">
          <cell r="B402">
            <v>35636</v>
          </cell>
          <cell r="G402">
            <v>8.2781456953642474E-2</v>
          </cell>
        </row>
        <row r="403">
          <cell r="B403">
            <v>35643</v>
          </cell>
          <cell r="G403">
            <v>7.4829931972789199E-2</v>
          </cell>
        </row>
        <row r="404">
          <cell r="B404">
            <v>35650</v>
          </cell>
          <cell r="G404">
            <v>5.8441558441558294E-2</v>
          </cell>
        </row>
        <row r="405">
          <cell r="B405">
            <v>35657</v>
          </cell>
          <cell r="G405">
            <v>5.7432432432432456E-2</v>
          </cell>
        </row>
        <row r="406">
          <cell r="B406">
            <v>35664</v>
          </cell>
          <cell r="G406">
            <v>8.5616438356164393E-2</v>
          </cell>
        </row>
        <row r="407">
          <cell r="B407">
            <v>35671</v>
          </cell>
          <cell r="G407">
            <v>7.1917808219178037E-2</v>
          </cell>
        </row>
        <row r="408">
          <cell r="B408">
            <v>35678</v>
          </cell>
          <cell r="G408">
            <v>6.8852459016393475E-2</v>
          </cell>
        </row>
        <row r="409">
          <cell r="B409">
            <v>35685</v>
          </cell>
          <cell r="G409">
            <v>7.7441077441077422E-2</v>
          </cell>
        </row>
        <row r="410">
          <cell r="B410">
            <v>35692</v>
          </cell>
          <cell r="G410">
            <v>7.0063694267515908E-2</v>
          </cell>
        </row>
        <row r="411">
          <cell r="B411">
            <v>35699</v>
          </cell>
          <cell r="G411">
            <v>8.4639498432601989E-2</v>
          </cell>
        </row>
        <row r="412">
          <cell r="B412">
            <v>35706</v>
          </cell>
          <cell r="G412">
            <v>9.3655589123867067E-2</v>
          </cell>
        </row>
        <row r="413">
          <cell r="B413">
            <v>35713</v>
          </cell>
          <cell r="G413">
            <v>7.4626865671641784E-2</v>
          </cell>
        </row>
        <row r="414">
          <cell r="B414">
            <v>35720</v>
          </cell>
          <cell r="G414">
            <v>9.5679012345678993E-2</v>
          </cell>
        </row>
        <row r="415">
          <cell r="B415">
            <v>35727</v>
          </cell>
          <cell r="G415">
            <v>9.6874999999999822E-2</v>
          </cell>
        </row>
        <row r="416">
          <cell r="B416">
            <v>35734</v>
          </cell>
          <cell r="G416">
            <v>6.9518716577539941E-2</v>
          </cell>
        </row>
        <row r="417">
          <cell r="B417">
            <v>35741</v>
          </cell>
          <cell r="G417">
            <v>8.667736757624378E-2</v>
          </cell>
        </row>
        <row r="418">
          <cell r="B418">
            <v>35748</v>
          </cell>
          <cell r="G418">
            <v>0.12565445026178002</v>
          </cell>
        </row>
        <row r="419">
          <cell r="B419">
            <v>35755</v>
          </cell>
          <cell r="G419">
            <v>0.12169312169312185</v>
          </cell>
        </row>
        <row r="420">
          <cell r="B420">
            <v>35762</v>
          </cell>
          <cell r="G420">
            <v>9.5323741007194318E-2</v>
          </cell>
        </row>
        <row r="421">
          <cell r="B421">
            <v>35769</v>
          </cell>
          <cell r="G421">
            <v>9.1304347826087096E-2</v>
          </cell>
        </row>
        <row r="422">
          <cell r="B422">
            <v>35776</v>
          </cell>
          <cell r="G422">
            <v>0.10904255319148937</v>
          </cell>
        </row>
        <row r="423">
          <cell r="B423">
            <v>35783</v>
          </cell>
          <cell r="G423">
            <v>9.6330275229357776E-2</v>
          </cell>
        </row>
        <row r="424">
          <cell r="B424">
            <v>35790</v>
          </cell>
          <cell r="G424">
            <v>9.565217391304337E-2</v>
          </cell>
        </row>
        <row r="425">
          <cell r="B425">
            <v>35797</v>
          </cell>
          <cell r="G425">
            <v>0.12946428571428581</v>
          </cell>
        </row>
        <row r="426">
          <cell r="B426">
            <v>35804</v>
          </cell>
          <cell r="G426">
            <v>7.1770334928229707E-2</v>
          </cell>
        </row>
        <row r="427">
          <cell r="B427">
            <v>35811</v>
          </cell>
          <cell r="G427">
            <v>8.0000000000000071E-2</v>
          </cell>
        </row>
        <row r="428">
          <cell r="B428">
            <v>35818</v>
          </cell>
          <cell r="G428">
            <v>5.7291666666666741E-2</v>
          </cell>
        </row>
        <row r="429">
          <cell r="B429">
            <v>35825</v>
          </cell>
          <cell r="G429">
            <v>3.3175355450236976E-2</v>
          </cell>
        </row>
        <row r="430">
          <cell r="B430">
            <v>35832</v>
          </cell>
          <cell r="G430">
            <v>3.0303030303030276E-2</v>
          </cell>
        </row>
        <row r="431">
          <cell r="B431">
            <v>35839</v>
          </cell>
          <cell r="G431">
            <v>4.9568965517241548E-2</v>
          </cell>
        </row>
        <row r="432">
          <cell r="B432">
            <v>35846</v>
          </cell>
          <cell r="G432">
            <v>6.4655172413793149E-2</v>
          </cell>
        </row>
        <row r="433">
          <cell r="B433">
            <v>35853</v>
          </cell>
          <cell r="G433">
            <v>6.6079295154185091E-2</v>
          </cell>
        </row>
        <row r="434">
          <cell r="B434">
            <v>35860</v>
          </cell>
          <cell r="G434">
            <v>6.1946902654867131E-2</v>
          </cell>
        </row>
        <row r="435">
          <cell r="B435">
            <v>35867</v>
          </cell>
          <cell r="G435">
            <v>4.9462365591397717E-2</v>
          </cell>
        </row>
        <row r="436">
          <cell r="B436">
            <v>35874</v>
          </cell>
          <cell r="G436">
            <v>4.6052631578947345E-2</v>
          </cell>
        </row>
        <row r="437">
          <cell r="B437">
            <v>35881</v>
          </cell>
          <cell r="G437">
            <v>3.5398230088495408E-2</v>
          </cell>
        </row>
        <row r="438">
          <cell r="B438">
            <v>35888</v>
          </cell>
          <cell r="G438">
            <v>4.3902439024390283E-2</v>
          </cell>
        </row>
        <row r="439">
          <cell r="B439">
            <v>35895</v>
          </cell>
          <cell r="G439">
            <v>5.4892601431981047E-2</v>
          </cell>
        </row>
        <row r="440">
          <cell r="B440">
            <v>35902</v>
          </cell>
          <cell r="G440">
            <v>2.0361990950226172E-2</v>
          </cell>
        </row>
        <row r="441">
          <cell r="B441">
            <v>35909</v>
          </cell>
          <cell r="G441">
            <v>5.4054054054053946E-2</v>
          </cell>
        </row>
        <row r="442">
          <cell r="B442">
            <v>35916</v>
          </cell>
          <cell r="G442">
            <v>4.5951859956236296E-2</v>
          </cell>
        </row>
        <row r="443">
          <cell r="B443">
            <v>35923</v>
          </cell>
          <cell r="G443">
            <v>6.2355658198614439E-2</v>
          </cell>
        </row>
        <row r="444">
          <cell r="B444">
            <v>35930</v>
          </cell>
          <cell r="G444">
            <v>7.328605200945626E-2</v>
          </cell>
        </row>
        <row r="445">
          <cell r="B445">
            <v>35937</v>
          </cell>
          <cell r="G445">
            <v>6.2200956937799035E-2</v>
          </cell>
        </row>
        <row r="446">
          <cell r="B446">
            <v>35944</v>
          </cell>
          <cell r="G446">
            <v>6.9544364508393297E-2</v>
          </cell>
        </row>
        <row r="447">
          <cell r="B447">
            <v>35951</v>
          </cell>
          <cell r="G447">
            <v>4.0404040404040442E-2</v>
          </cell>
        </row>
        <row r="448">
          <cell r="B448">
            <v>35958</v>
          </cell>
          <cell r="G448">
            <v>5.9782608695652328E-2</v>
          </cell>
        </row>
        <row r="449">
          <cell r="B449">
            <v>35965</v>
          </cell>
          <cell r="G449">
            <v>7.6056338028169135E-2</v>
          </cell>
        </row>
        <row r="450">
          <cell r="B450">
            <v>35972</v>
          </cell>
          <cell r="G450">
            <v>4.7872340425531901E-2</v>
          </cell>
        </row>
        <row r="451">
          <cell r="B451">
            <v>35979</v>
          </cell>
          <cell r="G451">
            <v>8.2051282051282204E-2</v>
          </cell>
        </row>
        <row r="452">
          <cell r="B452">
            <v>35986</v>
          </cell>
          <cell r="G452">
            <v>9.8280098280098205E-2</v>
          </cell>
        </row>
        <row r="453">
          <cell r="B453">
            <v>35993</v>
          </cell>
          <cell r="G453">
            <v>0.10539215686274517</v>
          </cell>
        </row>
        <row r="454">
          <cell r="B454">
            <v>36000</v>
          </cell>
          <cell r="G454">
            <v>8.9058524173027953E-2</v>
          </cell>
        </row>
        <row r="455">
          <cell r="B455">
            <v>36007</v>
          </cell>
          <cell r="G455">
            <v>7.8384798099762509E-2</v>
          </cell>
        </row>
        <row r="456">
          <cell r="B456">
            <v>36014</v>
          </cell>
          <cell r="G456">
            <v>8.4745762711864403E-2</v>
          </cell>
        </row>
        <row r="457">
          <cell r="B457">
            <v>36021</v>
          </cell>
          <cell r="G457">
            <v>8.9005235602094279E-2</v>
          </cell>
        </row>
        <row r="458">
          <cell r="B458">
            <v>36028</v>
          </cell>
          <cell r="G458">
            <v>8.8235294117647189E-2</v>
          </cell>
        </row>
        <row r="459">
          <cell r="B459">
            <v>36035</v>
          </cell>
          <cell r="G459">
            <v>7.3684210526315796E-2</v>
          </cell>
        </row>
        <row r="460">
          <cell r="B460">
            <v>36042</v>
          </cell>
          <cell r="G460">
            <v>0.10684931506849304</v>
          </cell>
        </row>
        <row r="461">
          <cell r="B461">
            <v>36049</v>
          </cell>
          <cell r="G461">
            <v>0.10025062656641603</v>
          </cell>
        </row>
        <row r="462">
          <cell r="B462">
            <v>36056</v>
          </cell>
          <cell r="G462">
            <v>0.10294117647058831</v>
          </cell>
        </row>
        <row r="463">
          <cell r="B463">
            <v>36063</v>
          </cell>
          <cell r="G463">
            <v>8.8992974238875755E-2</v>
          </cell>
        </row>
        <row r="464">
          <cell r="B464">
            <v>36070</v>
          </cell>
          <cell r="G464">
            <v>0.10361445783132517</v>
          </cell>
        </row>
        <row r="465">
          <cell r="B465">
            <v>36077</v>
          </cell>
          <cell r="G465">
            <v>0.12500000000000022</v>
          </cell>
        </row>
        <row r="466">
          <cell r="B466">
            <v>36084</v>
          </cell>
          <cell r="G466">
            <v>9.6534653465346398E-2</v>
          </cell>
        </row>
        <row r="467">
          <cell r="B467">
            <v>36091</v>
          </cell>
          <cell r="G467">
            <v>9.2827004219409259E-2</v>
          </cell>
        </row>
        <row r="468">
          <cell r="B468">
            <v>36098</v>
          </cell>
          <cell r="G468">
            <v>9.1778202676864318E-2</v>
          </cell>
        </row>
        <row r="469">
          <cell r="B469">
            <v>36105</v>
          </cell>
          <cell r="G469">
            <v>0.11293634496919913</v>
          </cell>
        </row>
        <row r="470">
          <cell r="B470">
            <v>36112</v>
          </cell>
          <cell r="G470">
            <v>0.10788381742738573</v>
          </cell>
        </row>
        <row r="471">
          <cell r="B471">
            <v>36119</v>
          </cell>
          <cell r="G471">
            <v>0.1171875</v>
          </cell>
        </row>
        <row r="472">
          <cell r="B472">
            <v>36126</v>
          </cell>
          <cell r="G472">
            <v>0.12667946257197693</v>
          </cell>
        </row>
        <row r="473">
          <cell r="B473">
            <v>36133</v>
          </cell>
          <cell r="G473">
            <v>0.11913357400722036</v>
          </cell>
        </row>
        <row r="474">
          <cell r="B474">
            <v>36140</v>
          </cell>
          <cell r="G474">
            <v>0.14285714285714302</v>
          </cell>
        </row>
        <row r="475">
          <cell r="B475">
            <v>36147</v>
          </cell>
          <cell r="G475">
            <v>0.17887931034482762</v>
          </cell>
        </row>
        <row r="476">
          <cell r="B476">
            <v>36154</v>
          </cell>
          <cell r="G476">
            <v>0.18240343347639487</v>
          </cell>
        </row>
        <row r="477">
          <cell r="B477">
            <v>36161</v>
          </cell>
          <cell r="G477">
            <v>0.19607843137254899</v>
          </cell>
        </row>
        <row r="478">
          <cell r="B478">
            <v>36168</v>
          </cell>
          <cell r="G478">
            <v>0.19960079840319356</v>
          </cell>
        </row>
        <row r="479">
          <cell r="B479">
            <v>36175</v>
          </cell>
          <cell r="G479">
            <v>0.18983402489626555</v>
          </cell>
        </row>
        <row r="480">
          <cell r="B480">
            <v>36182</v>
          </cell>
          <cell r="G480">
            <v>0.16935483870967749</v>
          </cell>
        </row>
        <row r="481">
          <cell r="B481">
            <v>36189</v>
          </cell>
          <cell r="G481">
            <v>0.15853658536585358</v>
          </cell>
        </row>
        <row r="482">
          <cell r="B482">
            <v>36196</v>
          </cell>
          <cell r="G482">
            <v>0.16489361702127647</v>
          </cell>
        </row>
        <row r="483">
          <cell r="B483">
            <v>36203</v>
          </cell>
          <cell r="G483">
            <v>0.1624365482233503</v>
          </cell>
        </row>
        <row r="484">
          <cell r="B484">
            <v>36210</v>
          </cell>
          <cell r="G484">
            <v>0.15561224489795911</v>
          </cell>
        </row>
        <row r="485">
          <cell r="B485">
            <v>36217</v>
          </cell>
          <cell r="G485">
            <v>0.13829787234042534</v>
          </cell>
        </row>
        <row r="486">
          <cell r="B486">
            <v>36224</v>
          </cell>
          <cell r="G486">
            <v>0.11352657004830924</v>
          </cell>
        </row>
        <row r="487">
          <cell r="B487">
            <v>36231</v>
          </cell>
          <cell r="G487">
            <v>0.11807228915662638</v>
          </cell>
        </row>
        <row r="488">
          <cell r="B488">
            <v>36238</v>
          </cell>
          <cell r="G488">
            <v>0.10526315789473695</v>
          </cell>
        </row>
        <row r="489">
          <cell r="B489">
            <v>36245</v>
          </cell>
          <cell r="G489">
            <v>8.6757990867579959E-2</v>
          </cell>
        </row>
        <row r="490">
          <cell r="B490">
            <v>36252</v>
          </cell>
          <cell r="G490">
            <v>0.12335958005249337</v>
          </cell>
        </row>
        <row r="491">
          <cell r="B491">
            <v>36259</v>
          </cell>
          <cell r="G491">
            <v>0.17232375979112269</v>
          </cell>
        </row>
        <row r="492">
          <cell r="B492">
            <v>36266</v>
          </cell>
          <cell r="G492">
            <v>0.12322274881516582</v>
          </cell>
        </row>
        <row r="493">
          <cell r="B493">
            <v>36273</v>
          </cell>
          <cell r="G493">
            <v>0.1415929203539823</v>
          </cell>
        </row>
        <row r="494">
          <cell r="B494">
            <v>36280</v>
          </cell>
          <cell r="G494">
            <v>0.11688311688311681</v>
          </cell>
        </row>
        <row r="495">
          <cell r="B495">
            <v>36287</v>
          </cell>
          <cell r="G495">
            <v>0.1523178807947021</v>
          </cell>
        </row>
        <row r="496">
          <cell r="B496">
            <v>36294</v>
          </cell>
          <cell r="G496">
            <v>0.15402298850574714</v>
          </cell>
        </row>
        <row r="497">
          <cell r="B497">
            <v>36301</v>
          </cell>
          <cell r="G497">
            <v>0.13963963963963977</v>
          </cell>
        </row>
        <row r="498">
          <cell r="B498">
            <v>36308</v>
          </cell>
          <cell r="G498">
            <v>0.14219114219114215</v>
          </cell>
        </row>
        <row r="499">
          <cell r="B499">
            <v>36315</v>
          </cell>
          <cell r="G499">
            <v>0.13876146788990829</v>
          </cell>
        </row>
        <row r="500">
          <cell r="B500">
            <v>36322</v>
          </cell>
          <cell r="G500">
            <v>0.11425339366515841</v>
          </cell>
        </row>
        <row r="501">
          <cell r="B501">
            <v>36329</v>
          </cell>
          <cell r="G501">
            <v>0.14743589743589758</v>
          </cell>
        </row>
        <row r="502">
          <cell r="B502">
            <v>36336</v>
          </cell>
          <cell r="G502">
            <v>0.14102564102564097</v>
          </cell>
        </row>
        <row r="503">
          <cell r="B503">
            <v>36343</v>
          </cell>
          <cell r="G503">
            <v>0.17154811715481189</v>
          </cell>
        </row>
        <row r="504">
          <cell r="B504">
            <v>36350</v>
          </cell>
          <cell r="G504">
            <v>0.16363636363636358</v>
          </cell>
        </row>
        <row r="505">
          <cell r="B505">
            <v>36357</v>
          </cell>
          <cell r="G505">
            <v>0.16770186335403725</v>
          </cell>
        </row>
        <row r="506">
          <cell r="B506">
            <v>36364</v>
          </cell>
          <cell r="G506">
            <v>0.18046709129511673</v>
          </cell>
        </row>
        <row r="507">
          <cell r="B507">
            <v>36371</v>
          </cell>
          <cell r="G507">
            <v>0.1549586776859504</v>
          </cell>
        </row>
        <row r="508">
          <cell r="B508">
            <v>36378</v>
          </cell>
          <cell r="G508">
            <v>0.14649681528662417</v>
          </cell>
        </row>
        <row r="509">
          <cell r="B509">
            <v>36385</v>
          </cell>
          <cell r="G509">
            <v>0.17543859649122817</v>
          </cell>
        </row>
        <row r="510">
          <cell r="B510">
            <v>36392</v>
          </cell>
          <cell r="G510">
            <v>0.15131578947368407</v>
          </cell>
        </row>
        <row r="511">
          <cell r="B511">
            <v>36399</v>
          </cell>
          <cell r="G511">
            <v>0.13118279569892466</v>
          </cell>
        </row>
        <row r="512">
          <cell r="B512">
            <v>36406</v>
          </cell>
          <cell r="G512">
            <v>0.1422505307855626</v>
          </cell>
        </row>
        <row r="513">
          <cell r="B513">
            <v>36413</v>
          </cell>
          <cell r="G513">
            <v>0.11818181818181817</v>
          </cell>
        </row>
        <row r="514">
          <cell r="B514">
            <v>36420</v>
          </cell>
          <cell r="G514">
            <v>0.12670565302144254</v>
          </cell>
        </row>
        <row r="515">
          <cell r="B515">
            <v>36427</v>
          </cell>
          <cell r="G515">
            <v>0.14481409001956935</v>
          </cell>
        </row>
        <row r="516">
          <cell r="B516">
            <v>36434</v>
          </cell>
          <cell r="G516">
            <v>0.11673151750972766</v>
          </cell>
        </row>
        <row r="517">
          <cell r="B517">
            <v>36441</v>
          </cell>
          <cell r="G517">
            <v>0.1206896551724137</v>
          </cell>
        </row>
        <row r="518">
          <cell r="B518">
            <v>36448</v>
          </cell>
          <cell r="G518">
            <v>0.12184873949579833</v>
          </cell>
        </row>
        <row r="519">
          <cell r="B519">
            <v>36455</v>
          </cell>
          <cell r="G519">
            <v>8.9668615984405564E-2</v>
          </cell>
        </row>
        <row r="520">
          <cell r="B520">
            <v>36462</v>
          </cell>
          <cell r="G520">
            <v>0.10606060606060619</v>
          </cell>
        </row>
        <row r="521">
          <cell r="B521">
            <v>36469</v>
          </cell>
          <cell r="G521">
            <v>8.3050847457627031E-2</v>
          </cell>
        </row>
        <row r="522">
          <cell r="B522">
            <v>36476</v>
          </cell>
          <cell r="G522">
            <v>0.11022364217252401</v>
          </cell>
        </row>
        <row r="523">
          <cell r="B523">
            <v>36483</v>
          </cell>
          <cell r="G523">
            <v>0.110759493670886</v>
          </cell>
        </row>
        <row r="524">
          <cell r="B524">
            <v>36490</v>
          </cell>
          <cell r="G524">
            <v>0.12145110410094628</v>
          </cell>
        </row>
        <row r="525">
          <cell r="B525">
            <v>36497</v>
          </cell>
          <cell r="G525">
            <v>0.20147058823529407</v>
          </cell>
        </row>
        <row r="526">
          <cell r="B526">
            <v>36504</v>
          </cell>
          <cell r="G526">
            <v>0.21702127659574466</v>
          </cell>
        </row>
        <row r="527">
          <cell r="B527">
            <v>36511</v>
          </cell>
          <cell r="G527">
            <v>0.2177650429799427</v>
          </cell>
        </row>
        <row r="528">
          <cell r="B528">
            <v>36518</v>
          </cell>
          <cell r="G528">
            <v>0.22607489597780872</v>
          </cell>
        </row>
        <row r="529">
          <cell r="B529">
            <v>36525</v>
          </cell>
          <cell r="G529">
            <v>0.25276243093922646</v>
          </cell>
        </row>
        <row r="530">
          <cell r="B530">
            <v>36532</v>
          </cell>
          <cell r="G530">
            <v>0.2590266875981162</v>
          </cell>
        </row>
        <row r="531">
          <cell r="B531">
            <v>36539</v>
          </cell>
          <cell r="G531">
            <v>0.27064220183486221</v>
          </cell>
        </row>
        <row r="532">
          <cell r="B532">
            <v>36546</v>
          </cell>
          <cell r="G532">
            <v>0.26573426573426584</v>
          </cell>
        </row>
        <row r="533">
          <cell r="B533">
            <v>36553</v>
          </cell>
          <cell r="G533">
            <v>0.33671742808798633</v>
          </cell>
        </row>
        <row r="534">
          <cell r="B534">
            <v>36560</v>
          </cell>
          <cell r="G534">
            <v>0.30487804878048785</v>
          </cell>
        </row>
        <row r="535">
          <cell r="B535">
            <v>36567</v>
          </cell>
          <cell r="G535">
            <v>0.30722891566265043</v>
          </cell>
        </row>
        <row r="536">
          <cell r="B536">
            <v>36574</v>
          </cell>
          <cell r="G536">
            <v>0.32896890343698848</v>
          </cell>
        </row>
        <row r="537">
          <cell r="B537">
            <v>36581</v>
          </cell>
          <cell r="G537">
            <v>0.3185298621745789</v>
          </cell>
        </row>
        <row r="538">
          <cell r="B538">
            <v>36588</v>
          </cell>
          <cell r="G538">
            <v>0.32942898975109802</v>
          </cell>
        </row>
        <row r="539">
          <cell r="B539">
            <v>36595</v>
          </cell>
          <cell r="G539">
            <v>0.40049162011173167</v>
          </cell>
        </row>
        <row r="540">
          <cell r="B540">
            <v>36602</v>
          </cell>
          <cell r="G540">
            <v>0.4296526946107786</v>
          </cell>
        </row>
        <row r="541">
          <cell r="B541">
            <v>36609</v>
          </cell>
          <cell r="G541">
            <v>0.44356793115386517</v>
          </cell>
        </row>
        <row r="542">
          <cell r="B542">
            <v>36616</v>
          </cell>
          <cell r="G542">
            <v>0.323943661971831</v>
          </cell>
        </row>
        <row r="543">
          <cell r="B543">
            <v>36623</v>
          </cell>
          <cell r="G543">
            <v>0.36390532544378695</v>
          </cell>
        </row>
        <row r="544">
          <cell r="B544">
            <v>36630</v>
          </cell>
          <cell r="G544">
            <v>0.40425897303795288</v>
          </cell>
        </row>
        <row r="545">
          <cell r="B545">
            <v>36637</v>
          </cell>
          <cell r="G545">
            <v>0.36422290441750338</v>
          </cell>
        </row>
        <row r="546">
          <cell r="B546">
            <v>36644</v>
          </cell>
          <cell r="G546">
            <v>0.37345000000000006</v>
          </cell>
        </row>
        <row r="547">
          <cell r="B547">
            <v>36651</v>
          </cell>
          <cell r="G547">
            <v>0.36363636363636354</v>
          </cell>
        </row>
        <row r="548">
          <cell r="B548">
            <v>36658</v>
          </cell>
          <cell r="G548">
            <v>0.37234042553191493</v>
          </cell>
        </row>
        <row r="549">
          <cell r="B549">
            <v>36665</v>
          </cell>
          <cell r="G549">
            <v>0.34432234432234443</v>
          </cell>
        </row>
        <row r="550">
          <cell r="B550">
            <v>36672</v>
          </cell>
          <cell r="G550">
            <v>0.34782608695652173</v>
          </cell>
        </row>
        <row r="551">
          <cell r="B551">
            <v>36679</v>
          </cell>
          <cell r="G551">
            <v>0.32065653495440727</v>
          </cell>
        </row>
        <row r="552">
          <cell r="B552">
            <v>36686</v>
          </cell>
          <cell r="G552">
            <v>0.3737704918032787</v>
          </cell>
        </row>
        <row r="553">
          <cell r="B553">
            <v>36693</v>
          </cell>
          <cell r="G553">
            <v>0.41594925237879488</v>
          </cell>
        </row>
        <row r="554">
          <cell r="B554">
            <v>36700</v>
          </cell>
          <cell r="G554">
            <v>0.36949152542372876</v>
          </cell>
        </row>
        <row r="555">
          <cell r="B555">
            <v>36707</v>
          </cell>
          <cell r="G555">
            <v>0.375</v>
          </cell>
        </row>
        <row r="556">
          <cell r="B556">
            <v>36714</v>
          </cell>
          <cell r="G556">
            <v>0.3835182694463124</v>
          </cell>
        </row>
        <row r="557">
          <cell r="B557">
            <v>36721</v>
          </cell>
          <cell r="G557">
            <v>0.39342007828202696</v>
          </cell>
        </row>
        <row r="558">
          <cell r="B558">
            <v>36728</v>
          </cell>
          <cell r="G558">
            <v>0.42545454545454553</v>
          </cell>
        </row>
        <row r="559">
          <cell r="B559">
            <v>36735</v>
          </cell>
          <cell r="G559">
            <v>0.35074626865671643</v>
          </cell>
        </row>
        <row r="560">
          <cell r="B560">
            <v>36742</v>
          </cell>
          <cell r="G560">
            <v>0.3494878768589782</v>
          </cell>
        </row>
        <row r="561">
          <cell r="B561">
            <v>36749</v>
          </cell>
          <cell r="G561">
            <v>0.36933333333333351</v>
          </cell>
        </row>
        <row r="562">
          <cell r="B562">
            <v>36756</v>
          </cell>
          <cell r="G562">
            <v>0.32552486778139844</v>
          </cell>
        </row>
        <row r="563">
          <cell r="B563">
            <v>36763</v>
          </cell>
          <cell r="G563">
            <v>0.31670910089361493</v>
          </cell>
        </row>
        <row r="564">
          <cell r="B564">
            <v>36770</v>
          </cell>
          <cell r="G564">
            <v>0.30293288491023285</v>
          </cell>
        </row>
        <row r="565">
          <cell r="B565">
            <v>36777</v>
          </cell>
          <cell r="G565">
            <v>0.32546382892674797</v>
          </cell>
        </row>
        <row r="566">
          <cell r="B566">
            <v>36784</v>
          </cell>
          <cell r="G566">
            <v>0.30030959752321973</v>
          </cell>
        </row>
        <row r="567">
          <cell r="B567">
            <v>36791</v>
          </cell>
          <cell r="G567">
            <v>0.32316398713826366</v>
          </cell>
        </row>
        <row r="568">
          <cell r="B568">
            <v>36798</v>
          </cell>
          <cell r="G568">
            <v>0.31372170471547856</v>
          </cell>
        </row>
        <row r="569">
          <cell r="B569">
            <v>36805</v>
          </cell>
          <cell r="G569">
            <v>0.33129530102065985</v>
          </cell>
        </row>
        <row r="570">
          <cell r="B570">
            <v>36812</v>
          </cell>
          <cell r="G570">
            <v>0.3371578947368421</v>
          </cell>
        </row>
        <row r="571">
          <cell r="B571">
            <v>36819</v>
          </cell>
          <cell r="G571">
            <v>0.3535141929401906</v>
          </cell>
        </row>
        <row r="572">
          <cell r="B572">
            <v>36826</v>
          </cell>
          <cell r="G572">
            <v>0.37100636942675158</v>
          </cell>
        </row>
        <row r="573">
          <cell r="B573">
            <v>36833</v>
          </cell>
          <cell r="G573">
            <v>0.40723030844411756</v>
          </cell>
        </row>
        <row r="574">
          <cell r="B574">
            <v>36840</v>
          </cell>
          <cell r="G574">
            <v>0.42395099891235888</v>
          </cell>
        </row>
        <row r="575">
          <cell r="B575">
            <v>36847</v>
          </cell>
          <cell r="G575">
            <v>0.39999999999999991</v>
          </cell>
        </row>
        <row r="576">
          <cell r="B576">
            <v>36854</v>
          </cell>
          <cell r="G576">
            <v>0.39803653535479055</v>
          </cell>
        </row>
        <row r="577">
          <cell r="B577">
            <v>36861</v>
          </cell>
          <cell r="G577">
            <v>0.37732052447098541</v>
          </cell>
        </row>
        <row r="578">
          <cell r="B578">
            <v>36868</v>
          </cell>
          <cell r="G578">
            <v>0.41459369817578784</v>
          </cell>
        </row>
        <row r="579">
          <cell r="B579">
            <v>36875</v>
          </cell>
          <cell r="G579">
            <v>0.35470085470085477</v>
          </cell>
        </row>
        <row r="580">
          <cell r="B580">
            <v>36882</v>
          </cell>
          <cell r="G580">
            <v>0.40350877192982448</v>
          </cell>
        </row>
        <row r="581">
          <cell r="B581">
            <v>36889</v>
          </cell>
          <cell r="G581">
            <v>0.39554996461986014</v>
          </cell>
        </row>
        <row r="582">
          <cell r="B582">
            <v>36896</v>
          </cell>
          <cell r="G582">
            <v>0.38709677419354849</v>
          </cell>
        </row>
        <row r="583">
          <cell r="B583">
            <v>36903</v>
          </cell>
          <cell r="G583">
            <v>0.37916666666666665</v>
          </cell>
        </row>
        <row r="584">
          <cell r="B584">
            <v>36910</v>
          </cell>
          <cell r="G584">
            <v>0.40039846743295016</v>
          </cell>
        </row>
        <row r="585">
          <cell r="B585">
            <v>36917</v>
          </cell>
          <cell r="G585">
            <v>0.40199754347404482</v>
          </cell>
        </row>
        <row r="586">
          <cell r="B586">
            <v>36924</v>
          </cell>
          <cell r="G586">
            <v>0.36268852459016387</v>
          </cell>
        </row>
        <row r="587">
          <cell r="B587">
            <v>36931</v>
          </cell>
          <cell r="G587">
            <v>0.35993103448275865</v>
          </cell>
        </row>
        <row r="588">
          <cell r="B588">
            <v>36938</v>
          </cell>
          <cell r="G588">
            <v>0.32322709936001037</v>
          </cell>
        </row>
        <row r="589">
          <cell r="B589">
            <v>36945</v>
          </cell>
          <cell r="G589">
            <v>0.34599156118143459</v>
          </cell>
        </row>
        <row r="590">
          <cell r="B590">
            <v>36952</v>
          </cell>
          <cell r="G590">
            <v>0.34833884654106129</v>
          </cell>
        </row>
        <row r="591">
          <cell r="B591">
            <v>36959</v>
          </cell>
          <cell r="G591">
            <v>0.31828504576422811</v>
          </cell>
        </row>
        <row r="592">
          <cell r="B592">
            <v>36966</v>
          </cell>
          <cell r="G592">
            <v>0.30718350454511856</v>
          </cell>
        </row>
        <row r="593">
          <cell r="B593">
            <v>36973</v>
          </cell>
          <cell r="G593">
            <v>0.3008484848484847</v>
          </cell>
        </row>
        <row r="594">
          <cell r="B594">
            <v>36980</v>
          </cell>
          <cell r="G594">
            <v>0.2685531425284049</v>
          </cell>
        </row>
        <row r="595">
          <cell r="B595">
            <v>36987</v>
          </cell>
          <cell r="G595">
            <v>0.27466339385626104</v>
          </cell>
        </row>
        <row r="596">
          <cell r="B596">
            <v>36994</v>
          </cell>
          <cell r="G596">
            <v>0.27836065573770497</v>
          </cell>
        </row>
        <row r="597">
          <cell r="B597">
            <v>37001</v>
          </cell>
          <cell r="G597">
            <v>0.28996865203761746</v>
          </cell>
        </row>
        <row r="598">
          <cell r="B598">
            <v>37008</v>
          </cell>
          <cell r="G598">
            <v>0.28311522502393882</v>
          </cell>
        </row>
        <row r="599">
          <cell r="B599">
            <v>37015</v>
          </cell>
          <cell r="G599">
            <v>0.28288633461047241</v>
          </cell>
        </row>
        <row r="600">
          <cell r="B600">
            <v>37022</v>
          </cell>
          <cell r="G600">
            <v>0.27666896077081904</v>
          </cell>
        </row>
        <row r="601">
          <cell r="B601">
            <v>37029</v>
          </cell>
          <cell r="G601">
            <v>0.29648241206030157</v>
          </cell>
        </row>
        <row r="602">
          <cell r="B602">
            <v>37036</v>
          </cell>
          <cell r="G602">
            <v>0.29582637729549255</v>
          </cell>
        </row>
        <row r="603">
          <cell r="B603">
            <v>37043</v>
          </cell>
          <cell r="G603">
            <v>0.30381125226860251</v>
          </cell>
        </row>
        <row r="604">
          <cell r="B604">
            <v>37050</v>
          </cell>
          <cell r="G604">
            <v>0.28934932751726627</v>
          </cell>
        </row>
        <row r="605">
          <cell r="B605">
            <v>37057</v>
          </cell>
          <cell r="G605">
            <v>0.24752851711026613</v>
          </cell>
        </row>
        <row r="606">
          <cell r="B606">
            <v>37064</v>
          </cell>
          <cell r="G606">
            <v>0.24657012195121952</v>
          </cell>
        </row>
        <row r="607">
          <cell r="B607">
            <v>37071</v>
          </cell>
          <cell r="G607">
            <v>0.22501676727028852</v>
          </cell>
        </row>
        <row r="608">
          <cell r="B608">
            <v>37078</v>
          </cell>
          <cell r="G608">
            <v>0.21762589928057552</v>
          </cell>
        </row>
        <row r="609">
          <cell r="B609">
            <v>37085</v>
          </cell>
          <cell r="G609">
            <v>0.24054621848739499</v>
          </cell>
        </row>
        <row r="610">
          <cell r="B610">
            <v>37092</v>
          </cell>
          <cell r="G610">
            <v>0.2418277680140597</v>
          </cell>
        </row>
        <row r="611">
          <cell r="B611">
            <v>37099</v>
          </cell>
          <cell r="G611">
            <v>0.24071428571428588</v>
          </cell>
        </row>
        <row r="612">
          <cell r="B612">
            <v>37106</v>
          </cell>
          <cell r="G612">
            <v>0.2313615680784038</v>
          </cell>
        </row>
        <row r="613">
          <cell r="B613">
            <v>37113</v>
          </cell>
          <cell r="G613">
            <v>0.20952037504507759</v>
          </cell>
        </row>
        <row r="614">
          <cell r="B614">
            <v>37120</v>
          </cell>
          <cell r="G614">
            <v>0.21965098634294389</v>
          </cell>
        </row>
        <row r="615">
          <cell r="B615">
            <v>37127</v>
          </cell>
          <cell r="G615">
            <v>0.19999999999999996</v>
          </cell>
        </row>
        <row r="616">
          <cell r="B616">
            <v>37134</v>
          </cell>
          <cell r="G616">
            <v>0.19946808510638303</v>
          </cell>
        </row>
        <row r="617">
          <cell r="B617">
            <v>37141</v>
          </cell>
          <cell r="G617">
            <v>0.19133858267716541</v>
          </cell>
        </row>
        <row r="618">
          <cell r="B618">
            <v>37148</v>
          </cell>
          <cell r="G618">
            <v>0.1855750487329435</v>
          </cell>
        </row>
        <row r="619">
          <cell r="B619">
            <v>37155</v>
          </cell>
          <cell r="G619">
            <v>0.15837696335078522</v>
          </cell>
        </row>
        <row r="620">
          <cell r="B620">
            <v>37162</v>
          </cell>
          <cell r="G620">
            <v>0.15679012345679011</v>
          </cell>
        </row>
        <row r="621">
          <cell r="B621">
            <v>37169</v>
          </cell>
          <cell r="G621">
            <v>3.9861351819757251E-2</v>
          </cell>
        </row>
        <row r="622">
          <cell r="B622">
            <v>37176</v>
          </cell>
          <cell r="G622">
            <v>0.16058394160583944</v>
          </cell>
        </row>
        <row r="623">
          <cell r="B623">
            <v>37183</v>
          </cell>
          <cell r="G623">
            <v>0.17423076923076919</v>
          </cell>
        </row>
        <row r="624">
          <cell r="B624">
            <v>37190</v>
          </cell>
          <cell r="G624">
            <v>0.17898383371824478</v>
          </cell>
        </row>
        <row r="625">
          <cell r="B625">
            <v>37197</v>
          </cell>
          <cell r="G625">
            <v>0.16407185628742504</v>
          </cell>
        </row>
        <row r="626">
          <cell r="B626">
            <v>37204</v>
          </cell>
          <cell r="G626">
            <v>0.16612903225806464</v>
          </cell>
        </row>
        <row r="627">
          <cell r="B627">
            <v>37211</v>
          </cell>
          <cell r="G627">
            <v>0.16286388670338314</v>
          </cell>
        </row>
        <row r="628">
          <cell r="B628">
            <v>37218</v>
          </cell>
          <cell r="G628">
            <v>0.15473810475809668</v>
          </cell>
        </row>
        <row r="629">
          <cell r="B629">
            <v>37225</v>
          </cell>
          <cell r="G629">
            <v>0.15052041633306645</v>
          </cell>
        </row>
        <row r="630">
          <cell r="B630">
            <v>37232</v>
          </cell>
          <cell r="G630">
            <v>0.1479853479853479</v>
          </cell>
        </row>
        <row r="631">
          <cell r="B631">
            <v>37239</v>
          </cell>
          <cell r="G631">
            <v>0.14933837429111518</v>
          </cell>
        </row>
        <row r="632">
          <cell r="B632">
            <v>37246</v>
          </cell>
          <cell r="G632">
            <v>0.15040183696900122</v>
          </cell>
        </row>
        <row r="633">
          <cell r="B633">
            <v>37253</v>
          </cell>
          <cell r="G633">
            <v>0.15477941176470589</v>
          </cell>
        </row>
        <row r="634">
          <cell r="B634">
            <v>37260</v>
          </cell>
          <cell r="G634">
            <v>0.14771556166265887</v>
          </cell>
        </row>
        <row r="635">
          <cell r="B635">
            <v>37267</v>
          </cell>
          <cell r="G635">
            <v>0.13372698853768683</v>
          </cell>
        </row>
        <row r="636">
          <cell r="B636">
            <v>37274</v>
          </cell>
          <cell r="G636">
            <v>0.14174397031539887</v>
          </cell>
        </row>
        <row r="637">
          <cell r="B637">
            <v>37281</v>
          </cell>
          <cell r="G637">
            <v>0.14537107880642686</v>
          </cell>
        </row>
        <row r="638">
          <cell r="B638">
            <v>37288</v>
          </cell>
          <cell r="G638">
            <v>0.12865947611710316</v>
          </cell>
        </row>
        <row r="639">
          <cell r="B639">
            <v>37295</v>
          </cell>
          <cell r="G639">
            <v>0.14274416765519971</v>
          </cell>
        </row>
        <row r="640">
          <cell r="B640">
            <v>37302</v>
          </cell>
          <cell r="G640">
            <v>0.13437499999999991</v>
          </cell>
        </row>
        <row r="641">
          <cell r="B641">
            <v>37309</v>
          </cell>
          <cell r="G641">
            <v>0.15402937673680017</v>
          </cell>
        </row>
        <row r="642">
          <cell r="B642">
            <v>37316</v>
          </cell>
          <cell r="G642">
            <v>0.11970802919708023</v>
          </cell>
        </row>
        <row r="643">
          <cell r="B643">
            <v>37323</v>
          </cell>
          <cell r="G643">
            <v>0.13001555209953342</v>
          </cell>
        </row>
        <row r="644">
          <cell r="B644">
            <v>37330</v>
          </cell>
          <cell r="G644">
            <v>0.13160422670509142</v>
          </cell>
        </row>
        <row r="645">
          <cell r="B645">
            <v>37337</v>
          </cell>
          <cell r="G645">
            <v>0.14170171465545134</v>
          </cell>
        </row>
        <row r="646">
          <cell r="B646">
            <v>37344</v>
          </cell>
          <cell r="G646">
            <v>0.13337692056227524</v>
          </cell>
        </row>
        <row r="647">
          <cell r="B647">
            <v>37351</v>
          </cell>
          <cell r="G647">
            <v>0.13443163097199329</v>
          </cell>
        </row>
        <row r="648">
          <cell r="B648">
            <v>37358</v>
          </cell>
          <cell r="G648">
            <v>0.14762560220234011</v>
          </cell>
        </row>
        <row r="649">
          <cell r="B649">
            <v>37365</v>
          </cell>
          <cell r="G649">
            <v>0.14627569935962237</v>
          </cell>
        </row>
        <row r="650">
          <cell r="B650">
            <v>37372</v>
          </cell>
          <cell r="G650">
            <v>0.14374353671147877</v>
          </cell>
        </row>
        <row r="651">
          <cell r="B651">
            <v>37379</v>
          </cell>
          <cell r="G651">
            <v>0.15289982425307547</v>
          </cell>
        </row>
        <row r="652">
          <cell r="B652">
            <v>37386</v>
          </cell>
          <cell r="G652">
            <v>0.14859437751004023</v>
          </cell>
        </row>
        <row r="653">
          <cell r="B653">
            <v>37393</v>
          </cell>
          <cell r="G653">
            <v>0.17138554216867452</v>
          </cell>
        </row>
        <row r="654">
          <cell r="B654">
            <v>37400</v>
          </cell>
          <cell r="G654">
            <v>0.2114649681528662</v>
          </cell>
        </row>
        <row r="655">
          <cell r="B655">
            <v>37407</v>
          </cell>
          <cell r="G655">
            <v>0.217741935483871</v>
          </cell>
        </row>
        <row r="656">
          <cell r="B656">
            <v>37414</v>
          </cell>
          <cell r="G656">
            <v>0.22644114601311705</v>
          </cell>
        </row>
        <row r="657">
          <cell r="B657">
            <v>37421</v>
          </cell>
          <cell r="G657">
            <v>0.21242774566473988</v>
          </cell>
        </row>
        <row r="658">
          <cell r="B658">
            <v>37428</v>
          </cell>
          <cell r="G658">
            <v>0.22307975009187797</v>
          </cell>
        </row>
        <row r="659">
          <cell r="B659">
            <v>37435</v>
          </cell>
          <cell r="G659">
            <v>0.2223842508202698</v>
          </cell>
        </row>
        <row r="660">
          <cell r="B660">
            <v>37442</v>
          </cell>
          <cell r="G660">
            <v>0.20925925925925926</v>
          </cell>
        </row>
        <row r="661">
          <cell r="B661">
            <v>37449</v>
          </cell>
          <cell r="G661">
            <v>0.21445312499999991</v>
          </cell>
        </row>
        <row r="662">
          <cell r="B662">
            <v>37456</v>
          </cell>
          <cell r="G662">
            <v>0.23110914714980124</v>
          </cell>
        </row>
        <row r="663">
          <cell r="B663">
            <v>37463</v>
          </cell>
          <cell r="G663">
            <v>0.2160940325497287</v>
          </cell>
        </row>
        <row r="664">
          <cell r="B664">
            <v>37470</v>
          </cell>
          <cell r="G664">
            <v>0.18836915297092283</v>
          </cell>
        </row>
        <row r="665">
          <cell r="B665">
            <v>37477</v>
          </cell>
          <cell r="G665">
            <v>0.19207683073229287</v>
          </cell>
        </row>
        <row r="666">
          <cell r="B666">
            <v>37484</v>
          </cell>
          <cell r="G666">
            <v>0.18330170777988597</v>
          </cell>
        </row>
        <row r="667">
          <cell r="B667">
            <v>37491</v>
          </cell>
          <cell r="G667">
            <v>0.17326552851434784</v>
          </cell>
        </row>
        <row r="668">
          <cell r="B668">
            <v>37498</v>
          </cell>
          <cell r="G668">
            <v>0.16607773851590113</v>
          </cell>
        </row>
        <row r="669">
          <cell r="B669">
            <v>37505</v>
          </cell>
          <cell r="G669">
            <v>0.17233009708737868</v>
          </cell>
        </row>
        <row r="670">
          <cell r="B670">
            <v>37512</v>
          </cell>
          <cell r="G670">
            <v>0.16341030195381889</v>
          </cell>
        </row>
        <row r="671">
          <cell r="B671">
            <v>37519</v>
          </cell>
          <cell r="G671">
            <v>0.13815789473684204</v>
          </cell>
        </row>
        <row r="672">
          <cell r="B672">
            <v>37526</v>
          </cell>
          <cell r="G672">
            <v>0.11412793373216745</v>
          </cell>
        </row>
        <row r="673">
          <cell r="B673">
            <v>37533</v>
          </cell>
          <cell r="G673">
            <v>0.11505832449628861</v>
          </cell>
        </row>
        <row r="674">
          <cell r="B674">
            <v>37540</v>
          </cell>
          <cell r="G674">
            <v>9.3734335839599003E-2</v>
          </cell>
        </row>
        <row r="675">
          <cell r="B675">
            <v>37547</v>
          </cell>
          <cell r="G675">
            <v>0.11322423706324636</v>
          </cell>
        </row>
        <row r="676">
          <cell r="B676">
            <v>37554</v>
          </cell>
          <cell r="G676">
            <v>0.12156057494866523</v>
          </cell>
        </row>
        <row r="677">
          <cell r="B677">
            <v>37561</v>
          </cell>
          <cell r="G677">
            <v>0.13366336633663378</v>
          </cell>
        </row>
        <row r="678">
          <cell r="B678">
            <v>37568</v>
          </cell>
          <cell r="G678">
            <v>0.15075376884422109</v>
          </cell>
        </row>
        <row r="679">
          <cell r="B679">
            <v>37575</v>
          </cell>
          <cell r="G679">
            <v>0.12485204685523033</v>
          </cell>
        </row>
        <row r="680">
          <cell r="B680">
            <v>37582</v>
          </cell>
          <cell r="G680">
            <v>0.15963544888449022</v>
          </cell>
        </row>
        <row r="681">
          <cell r="B681">
            <v>37589</v>
          </cell>
          <cell r="G681">
            <v>0.16972477064220182</v>
          </cell>
        </row>
        <row r="682">
          <cell r="B682">
            <v>37596</v>
          </cell>
          <cell r="G682">
            <v>0.18636363636363651</v>
          </cell>
        </row>
        <row r="683">
          <cell r="B683">
            <v>37603</v>
          </cell>
          <cell r="G683">
            <v>0.18896387455339414</v>
          </cell>
        </row>
        <row r="684">
          <cell r="B684">
            <v>37610</v>
          </cell>
          <cell r="G684">
            <v>0.16674888998519966</v>
          </cell>
        </row>
        <row r="685">
          <cell r="B685">
            <v>37617</v>
          </cell>
          <cell r="G685">
            <v>0.1532663316582914</v>
          </cell>
        </row>
        <row r="686">
          <cell r="B686">
            <v>37624</v>
          </cell>
          <cell r="G686">
            <v>0.16397338403041828</v>
          </cell>
        </row>
        <row r="687">
          <cell r="B687">
            <v>37631</v>
          </cell>
          <cell r="G687">
            <v>0.154394299287411</v>
          </cell>
        </row>
        <row r="688">
          <cell r="B688">
            <v>37638</v>
          </cell>
          <cell r="G688">
            <v>8.7410926365795616E-2</v>
          </cell>
        </row>
        <row r="689">
          <cell r="B689">
            <v>37645</v>
          </cell>
          <cell r="G689">
            <v>0.16729222520107245</v>
          </cell>
        </row>
        <row r="690">
          <cell r="B690">
            <v>37652</v>
          </cell>
          <cell r="G690">
            <v>0.15966850828729262</v>
          </cell>
        </row>
        <row r="691">
          <cell r="B691">
            <v>37659</v>
          </cell>
          <cell r="G691">
            <v>0.17536889897843366</v>
          </cell>
        </row>
        <row r="692">
          <cell r="B692">
            <v>37666</v>
          </cell>
          <cell r="G692">
            <v>0.17812669193286434</v>
          </cell>
        </row>
        <row r="693">
          <cell r="B693">
            <v>37673</v>
          </cell>
          <cell r="G693">
            <v>0.16437659033078877</v>
          </cell>
        </row>
        <row r="694">
          <cell r="B694">
            <v>37680</v>
          </cell>
          <cell r="G694">
            <v>0.17210526315789476</v>
          </cell>
        </row>
        <row r="695">
          <cell r="B695">
            <v>37687</v>
          </cell>
          <cell r="G695">
            <v>0.17185340777182012</v>
          </cell>
        </row>
        <row r="696">
          <cell r="B696">
            <v>37694</v>
          </cell>
          <cell r="G696">
            <v>0.1652542372881356</v>
          </cell>
        </row>
        <row r="697">
          <cell r="B697">
            <v>37701</v>
          </cell>
          <cell r="G697">
            <v>0.15771315919172002</v>
          </cell>
        </row>
        <row r="698">
          <cell r="B698">
            <v>37708</v>
          </cell>
          <cell r="G698">
            <v>0.16291251964379261</v>
          </cell>
        </row>
        <row r="699">
          <cell r="B699">
            <v>37715</v>
          </cell>
          <cell r="G699">
            <v>0.15859350689762475</v>
          </cell>
        </row>
        <row r="700">
          <cell r="B700">
            <v>37722</v>
          </cell>
          <cell r="G700">
            <v>0.1685236019161418</v>
          </cell>
        </row>
        <row r="701">
          <cell r="B701">
            <v>37729</v>
          </cell>
          <cell r="G701">
            <v>0.14763092269326683</v>
          </cell>
        </row>
        <row r="702">
          <cell r="B702">
            <v>37736</v>
          </cell>
          <cell r="G702">
            <v>0.15621734587251823</v>
          </cell>
        </row>
        <row r="703">
          <cell r="B703">
            <v>37743</v>
          </cell>
          <cell r="G703">
            <v>0.15825242718446586</v>
          </cell>
        </row>
        <row r="704">
          <cell r="B704">
            <v>37750</v>
          </cell>
          <cell r="G704">
            <v>0.14811407543698274</v>
          </cell>
        </row>
        <row r="705">
          <cell r="B705">
            <v>37757</v>
          </cell>
          <cell r="G705">
            <v>0.13890129522108086</v>
          </cell>
        </row>
        <row r="706">
          <cell r="B706">
            <v>37764</v>
          </cell>
          <cell r="G706">
            <v>0.14231318419800076</v>
          </cell>
        </row>
        <row r="707">
          <cell r="B707">
            <v>37771</v>
          </cell>
          <cell r="G707">
            <v>0.13568464730290453</v>
          </cell>
        </row>
        <row r="708">
          <cell r="B708">
            <v>37778</v>
          </cell>
          <cell r="G708">
            <v>0.14680764538430258</v>
          </cell>
        </row>
        <row r="709">
          <cell r="B709">
            <v>37785</v>
          </cell>
          <cell r="G709">
            <v>0.15029635901778149</v>
          </cell>
        </row>
        <row r="710">
          <cell r="B710">
            <v>37792</v>
          </cell>
          <cell r="G710">
            <v>0.16301703163017023</v>
          </cell>
        </row>
        <row r="711">
          <cell r="B711">
            <v>37799</v>
          </cell>
          <cell r="G711">
            <v>0.17344753747323338</v>
          </cell>
        </row>
        <row r="712">
          <cell r="B712">
            <v>37806</v>
          </cell>
          <cell r="G712">
            <v>0.16738567730802423</v>
          </cell>
        </row>
        <row r="713">
          <cell r="B713">
            <v>37813</v>
          </cell>
          <cell r="G713">
            <v>0.17720988688730621</v>
          </cell>
        </row>
        <row r="714">
          <cell r="B714">
            <v>37820</v>
          </cell>
          <cell r="G714">
            <v>0.18469656992084449</v>
          </cell>
        </row>
        <row r="715">
          <cell r="B715">
            <v>37827</v>
          </cell>
          <cell r="G715">
            <v>0.16903765690376571</v>
          </cell>
        </row>
        <row r="716">
          <cell r="B716">
            <v>37834</v>
          </cell>
          <cell r="G716">
            <v>0.18362068965517242</v>
          </cell>
        </row>
        <row r="717">
          <cell r="B717">
            <v>37841</v>
          </cell>
          <cell r="G717">
            <v>0.17049469964664299</v>
          </cell>
        </row>
        <row r="718">
          <cell r="B718">
            <v>37848</v>
          </cell>
          <cell r="G718">
            <v>0.15887062789717654</v>
          </cell>
        </row>
        <row r="719">
          <cell r="B719">
            <v>37855</v>
          </cell>
          <cell r="G719">
            <v>0.15597075548334693</v>
          </cell>
        </row>
        <row r="720">
          <cell r="B720">
            <v>37862</v>
          </cell>
          <cell r="G720">
            <v>0.1605180533751962</v>
          </cell>
        </row>
        <row r="721">
          <cell r="B721">
            <v>37869</v>
          </cell>
          <cell r="G721">
            <v>0.16306861989205856</v>
          </cell>
        </row>
        <row r="722">
          <cell r="B722">
            <v>37876</v>
          </cell>
          <cell r="G722">
            <v>0.16527612236789824</v>
          </cell>
        </row>
        <row r="723">
          <cell r="B723">
            <v>37883</v>
          </cell>
          <cell r="G723">
            <v>0.16459041147602882</v>
          </cell>
        </row>
        <row r="724">
          <cell r="B724">
            <v>37890</v>
          </cell>
          <cell r="G724">
            <v>0.15772618094475588</v>
          </cell>
        </row>
        <row r="725">
          <cell r="B725">
            <v>37897</v>
          </cell>
          <cell r="G725">
            <v>0.17088122605363965</v>
          </cell>
        </row>
        <row r="726">
          <cell r="B726">
            <v>37904</v>
          </cell>
          <cell r="G726">
            <v>0.18150422102839614</v>
          </cell>
        </row>
        <row r="727">
          <cell r="B727">
            <v>37911</v>
          </cell>
          <cell r="G727">
            <v>0.18365019011406836</v>
          </cell>
        </row>
        <row r="728">
          <cell r="B728">
            <v>37918</v>
          </cell>
          <cell r="G728">
            <v>0.18237783762985771</v>
          </cell>
        </row>
        <row r="729">
          <cell r="B729">
            <v>37925</v>
          </cell>
          <cell r="G729">
            <v>0.18415094339622629</v>
          </cell>
        </row>
        <row r="730">
          <cell r="B730">
            <v>37932</v>
          </cell>
          <cell r="G730">
            <v>0.18224981738495249</v>
          </cell>
        </row>
        <row r="731">
          <cell r="B731">
            <v>37939</v>
          </cell>
          <cell r="G731">
            <v>0.18801191362620995</v>
          </cell>
        </row>
        <row r="732">
          <cell r="B732">
            <v>37946</v>
          </cell>
          <cell r="G732">
            <v>0.19146482122260666</v>
          </cell>
        </row>
        <row r="733">
          <cell r="B733">
            <v>37953</v>
          </cell>
          <cell r="G733">
            <v>0.18064753495217079</v>
          </cell>
        </row>
        <row r="734">
          <cell r="B734">
            <v>37960</v>
          </cell>
          <cell r="G734">
            <v>0.19028037383177576</v>
          </cell>
        </row>
        <row r="735">
          <cell r="B735">
            <v>37967</v>
          </cell>
          <cell r="G735">
            <v>0.18754525706010128</v>
          </cell>
        </row>
        <row r="736">
          <cell r="B736">
            <v>37974</v>
          </cell>
          <cell r="G736">
            <v>0.19732562341886517</v>
          </cell>
        </row>
        <row r="737">
          <cell r="B737">
            <v>37981</v>
          </cell>
          <cell r="G737">
            <v>0.18331005586592175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Sales and EPS charts"/>
      <sheetName val="Segments"/>
      <sheetName val="Wins"/>
      <sheetName val="Model Book"/>
      <sheetName val="Inventory"/>
      <sheetName val="Model Changes"/>
      <sheetName val="Q Charts"/>
      <sheetName val="New segments"/>
      <sheetName val="Locations of both companies"/>
      <sheetName val="Merger with Pemstar"/>
      <sheetName val="Sequentials"/>
      <sheetName val="CEMVAL"/>
      <sheetName val="dataCentral - BHE.US"/>
      <sheetName val="Y Charts"/>
      <sheetName val="Employees"/>
      <sheetName val="Debt"/>
      <sheetName val="global tech template"/>
      <sheetName val="GENERIC"/>
      <sheetName val="Off BS"/>
      <sheetName val="Acqs"/>
      <sheetName val="Annual Data"/>
      <sheetName val="ownership"/>
      <sheetName val="Q Segment Chart"/>
      <sheetName val="CF"/>
      <sheetName val="IS2"/>
      <sheetName val="BS2"/>
      <sheetName val="dataciti - BHE.US"/>
      <sheetName val="new FactPage"/>
      <sheetName val="old FactPage"/>
      <sheetName val="FactPage"/>
      <sheetName val="FactPage (2)"/>
      <sheetName val="Charts"/>
      <sheetName val="Sheet1"/>
      <sheetName val="BHE Current Model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  <cell r="B1" t="str">
            <v>h</v>
          </cell>
          <cell r="W1" t="str">
            <v xml:space="preserve"> </v>
          </cell>
        </row>
        <row r="2">
          <cell r="A2" t="str">
            <v>Table 1. Benchmark Electronics, Inc. - Quarterly Income Statement (FYE December)</v>
          </cell>
        </row>
        <row r="3">
          <cell r="A3" t="str">
            <v>(Millions Of Dollars, Except Per-Share Data)</v>
          </cell>
        </row>
        <row r="5">
          <cell r="E5" t="str">
            <v>FY</v>
          </cell>
          <cell r="F5" t="str">
            <v>FY</v>
          </cell>
          <cell r="G5" t="str">
            <v>FY</v>
          </cell>
          <cell r="H5">
            <v>32933</v>
          </cell>
          <cell r="I5">
            <v>33025</v>
          </cell>
          <cell r="J5">
            <v>33117</v>
          </cell>
          <cell r="K5">
            <v>33208</v>
          </cell>
          <cell r="L5" t="str">
            <v>FY</v>
          </cell>
          <cell r="M5">
            <v>33298</v>
          </cell>
          <cell r="N5">
            <v>33390</v>
          </cell>
          <cell r="O5">
            <v>33482</v>
          </cell>
          <cell r="P5">
            <v>33573</v>
          </cell>
          <cell r="Q5" t="str">
            <v>FY</v>
          </cell>
          <cell r="R5">
            <v>33664</v>
          </cell>
          <cell r="S5">
            <v>33756</v>
          </cell>
          <cell r="T5">
            <v>33848</v>
          </cell>
          <cell r="U5">
            <v>33939</v>
          </cell>
          <cell r="V5" t="str">
            <v>FY</v>
          </cell>
          <cell r="W5">
            <v>34029</v>
          </cell>
          <cell r="X5">
            <v>34121</v>
          </cell>
          <cell r="Y5">
            <v>34213</v>
          </cell>
          <cell r="Z5">
            <v>34304</v>
          </cell>
          <cell r="AA5" t="str">
            <v>FY</v>
          </cell>
          <cell r="AB5">
            <v>34394</v>
          </cell>
          <cell r="AC5">
            <v>34486</v>
          </cell>
          <cell r="AD5">
            <v>34578</v>
          </cell>
          <cell r="AE5">
            <v>34669</v>
          </cell>
          <cell r="AF5" t="str">
            <v>FY</v>
          </cell>
          <cell r="AG5">
            <v>34759</v>
          </cell>
          <cell r="AH5">
            <v>34851</v>
          </cell>
          <cell r="AI5">
            <v>34943</v>
          </cell>
          <cell r="AJ5">
            <v>35034</v>
          </cell>
          <cell r="AK5" t="str">
            <v>FY</v>
          </cell>
          <cell r="AL5">
            <v>35125</v>
          </cell>
          <cell r="AM5">
            <v>35217</v>
          </cell>
          <cell r="AN5">
            <v>35309</v>
          </cell>
          <cell r="AO5">
            <v>35400</v>
          </cell>
          <cell r="AP5" t="str">
            <v>FY</v>
          </cell>
          <cell r="AQ5">
            <v>35490</v>
          </cell>
          <cell r="AR5">
            <v>35582</v>
          </cell>
          <cell r="AS5">
            <v>35674</v>
          </cell>
          <cell r="AT5">
            <v>35765</v>
          </cell>
          <cell r="AU5" t="str">
            <v>FY</v>
          </cell>
          <cell r="AV5">
            <v>35855</v>
          </cell>
          <cell r="AW5">
            <v>35947</v>
          </cell>
          <cell r="AX5">
            <v>36039</v>
          </cell>
          <cell r="AY5">
            <v>36130</v>
          </cell>
          <cell r="AZ5" t="str">
            <v>FY</v>
          </cell>
          <cell r="BA5">
            <v>36220</v>
          </cell>
          <cell r="BB5">
            <v>36312</v>
          </cell>
          <cell r="BC5">
            <v>36404</v>
          </cell>
          <cell r="BD5">
            <v>36495</v>
          </cell>
          <cell r="BE5" t="str">
            <v>FY</v>
          </cell>
          <cell r="BF5">
            <v>36586</v>
          </cell>
          <cell r="BG5">
            <v>36678</v>
          </cell>
          <cell r="BH5">
            <v>36770</v>
          </cell>
          <cell r="BI5">
            <v>36861</v>
          </cell>
          <cell r="BJ5" t="str">
            <v>FY</v>
          </cell>
          <cell r="BK5">
            <v>36951</v>
          </cell>
          <cell r="BL5">
            <v>37043</v>
          </cell>
          <cell r="BM5">
            <v>37135</v>
          </cell>
          <cell r="BN5">
            <v>37226</v>
          </cell>
          <cell r="BO5" t="str">
            <v>FY</v>
          </cell>
        </row>
        <row r="6">
          <cell r="E6">
            <v>1987</v>
          </cell>
          <cell r="F6">
            <v>1988</v>
          </cell>
          <cell r="G6">
            <v>1989</v>
          </cell>
          <cell r="H6" t="str">
            <v>1Q</v>
          </cell>
          <cell r="I6" t="str">
            <v>2Q</v>
          </cell>
          <cell r="J6" t="str">
            <v>3Q</v>
          </cell>
          <cell r="K6" t="str">
            <v>4Q</v>
          </cell>
          <cell r="L6">
            <v>1990</v>
          </cell>
          <cell r="M6" t="str">
            <v>1Q</v>
          </cell>
          <cell r="N6" t="str">
            <v>2Q</v>
          </cell>
          <cell r="O6" t="str">
            <v>3Q</v>
          </cell>
          <cell r="P6" t="str">
            <v>4Q</v>
          </cell>
          <cell r="Q6">
            <v>1991</v>
          </cell>
          <cell r="R6" t="str">
            <v>1Q</v>
          </cell>
          <cell r="S6" t="str">
            <v>2Q</v>
          </cell>
          <cell r="T6" t="str">
            <v>3Q</v>
          </cell>
          <cell r="U6" t="str">
            <v>4Q</v>
          </cell>
          <cell r="V6">
            <v>1992</v>
          </cell>
          <cell r="W6" t="str">
            <v>1Q</v>
          </cell>
          <cell r="X6" t="str">
            <v>2Q</v>
          </cell>
          <cell r="Y6" t="str">
            <v>3Q</v>
          </cell>
          <cell r="Z6" t="str">
            <v>4Q</v>
          </cell>
          <cell r="AA6">
            <v>1993</v>
          </cell>
          <cell r="AB6" t="str">
            <v>1Q</v>
          </cell>
          <cell r="AC6" t="str">
            <v>2Q</v>
          </cell>
          <cell r="AD6" t="str">
            <v>3Q</v>
          </cell>
          <cell r="AE6" t="str">
            <v>4Q</v>
          </cell>
          <cell r="AF6">
            <v>1994</v>
          </cell>
          <cell r="AG6" t="str">
            <v>1Q</v>
          </cell>
          <cell r="AH6" t="str">
            <v>2Q</v>
          </cell>
          <cell r="AI6" t="str">
            <v>3Q</v>
          </cell>
          <cell r="AJ6" t="str">
            <v>4Q</v>
          </cell>
          <cell r="AK6">
            <v>1995</v>
          </cell>
          <cell r="AL6" t="str">
            <v>1Q</v>
          </cell>
          <cell r="AM6" t="str">
            <v>2Q</v>
          </cell>
          <cell r="AN6" t="str">
            <v>3Q</v>
          </cell>
          <cell r="AO6" t="str">
            <v>4Q</v>
          </cell>
          <cell r="AP6">
            <v>1996</v>
          </cell>
          <cell r="AQ6" t="str">
            <v>1Q</v>
          </cell>
          <cell r="AR6" t="str">
            <v>2Q</v>
          </cell>
          <cell r="AS6" t="str">
            <v>3Q</v>
          </cell>
          <cell r="AT6" t="str">
            <v>4Q</v>
          </cell>
          <cell r="AU6">
            <v>1997</v>
          </cell>
          <cell r="AV6" t="str">
            <v>1Q</v>
          </cell>
          <cell r="AW6" t="str">
            <v>2Q</v>
          </cell>
          <cell r="AX6" t="str">
            <v>3Q</v>
          </cell>
          <cell r="AY6" t="str">
            <v>4Q</v>
          </cell>
          <cell r="AZ6">
            <v>1998</v>
          </cell>
          <cell r="BA6" t="str">
            <v>1Q</v>
          </cell>
          <cell r="BB6" t="str">
            <v>2Q</v>
          </cell>
          <cell r="BC6" t="str">
            <v>3Q</v>
          </cell>
          <cell r="BD6" t="str">
            <v>4Q</v>
          </cell>
          <cell r="BE6">
            <v>1999</v>
          </cell>
          <cell r="BF6" t="str">
            <v>1Q</v>
          </cell>
          <cell r="BG6" t="str">
            <v>2Q</v>
          </cell>
          <cell r="BH6" t="str">
            <v>3Q</v>
          </cell>
          <cell r="BI6" t="str">
            <v>4Q</v>
          </cell>
          <cell r="BJ6">
            <v>2000</v>
          </cell>
          <cell r="BK6" t="str">
            <v>1Q</v>
          </cell>
          <cell r="BL6" t="str">
            <v>2Q</v>
          </cell>
          <cell r="BM6" t="str">
            <v>3Q</v>
          </cell>
          <cell r="BN6" t="str">
            <v>4Q</v>
          </cell>
          <cell r="BO6">
            <v>2001</v>
          </cell>
        </row>
        <row r="7">
          <cell r="A7" t="str">
            <v>Net Sales</v>
          </cell>
          <cell r="E7">
            <v>6.8250000000000002</v>
          </cell>
          <cell r="F7">
            <v>8.093</v>
          </cell>
          <cell r="G7">
            <v>18.105973000000002</v>
          </cell>
          <cell r="H7">
            <v>5.726</v>
          </cell>
          <cell r="I7">
            <v>5.4749999999999996</v>
          </cell>
          <cell r="J7">
            <v>5.1079999999999997</v>
          </cell>
          <cell r="K7">
            <v>5.0190000000000001</v>
          </cell>
          <cell r="L7">
            <v>21.328000000000003</v>
          </cell>
          <cell r="M7">
            <v>5.9089999999999998</v>
          </cell>
          <cell r="N7">
            <v>8.33</v>
          </cell>
          <cell r="O7">
            <v>9.43</v>
          </cell>
          <cell r="P7">
            <v>9.6630000000000003</v>
          </cell>
          <cell r="Q7">
            <v>33.332000000000001</v>
          </cell>
          <cell r="R7">
            <v>9.9459999999999997</v>
          </cell>
          <cell r="S7">
            <v>11.592000000000001</v>
          </cell>
          <cell r="T7">
            <v>15.07</v>
          </cell>
          <cell r="U7">
            <v>14.039</v>
          </cell>
          <cell r="V7">
            <v>50.647000000000006</v>
          </cell>
          <cell r="W7">
            <v>15.196999999999999</v>
          </cell>
          <cell r="X7">
            <v>17.062999999999999</v>
          </cell>
          <cell r="Y7">
            <v>19.574000000000002</v>
          </cell>
          <cell r="Z7">
            <v>24.024999999999999</v>
          </cell>
          <cell r="AA7">
            <v>75.858999999999995</v>
          </cell>
          <cell r="AB7">
            <v>24.274999999999999</v>
          </cell>
          <cell r="AC7">
            <v>25.045000000000002</v>
          </cell>
          <cell r="AD7">
            <v>25.099</v>
          </cell>
          <cell r="AE7">
            <v>23.75</v>
          </cell>
          <cell r="AF7">
            <v>98.168999999999997</v>
          </cell>
          <cell r="AG7">
            <v>23.114999999999998</v>
          </cell>
          <cell r="AH7">
            <v>23.646000000000001</v>
          </cell>
          <cell r="AI7">
            <v>24.393000000000001</v>
          </cell>
          <cell r="AJ7">
            <v>26.199000000000002</v>
          </cell>
          <cell r="AK7">
            <v>97.352999999999994</v>
          </cell>
          <cell r="AL7">
            <v>30.382999999999999</v>
          </cell>
          <cell r="AM7">
            <v>33.5</v>
          </cell>
          <cell r="AN7">
            <v>62.304000000000002</v>
          </cell>
          <cell r="AO7">
            <v>75.108822000000004</v>
          </cell>
          <cell r="AP7">
            <v>201.29582199999999</v>
          </cell>
          <cell r="AQ7">
            <v>75.723683999999992</v>
          </cell>
          <cell r="AR7">
            <v>78.155570999999995</v>
          </cell>
          <cell r="AS7">
            <v>83.182819000000009</v>
          </cell>
          <cell r="AT7">
            <v>88.166941000000008</v>
          </cell>
          <cell r="AU7">
            <v>325.229015</v>
          </cell>
          <cell r="AV7">
            <v>108.04623699999999</v>
          </cell>
          <cell r="AW7">
            <v>132.63573700000001</v>
          </cell>
          <cell r="AX7">
            <v>139.64500000000001</v>
          </cell>
          <cell r="AY7">
            <v>143.738</v>
          </cell>
          <cell r="AZ7">
            <v>524.06497400000001</v>
          </cell>
          <cell r="BA7">
            <v>146.54599999999999</v>
          </cell>
          <cell r="BB7">
            <v>162.62100000000001</v>
          </cell>
          <cell r="BC7">
            <v>229.87</v>
          </cell>
          <cell r="BD7">
            <v>338.80134499999997</v>
          </cell>
          <cell r="BE7">
            <v>877.838345</v>
          </cell>
          <cell r="BF7">
            <v>349.15499999999997</v>
          </cell>
          <cell r="BG7">
            <v>406.572</v>
          </cell>
          <cell r="BH7">
            <v>459.54</v>
          </cell>
          <cell r="BI7">
            <v>489.65800000000002</v>
          </cell>
          <cell r="BJ7">
            <v>1704.9250000000002</v>
          </cell>
          <cell r="BK7">
            <v>431.90499999999997</v>
          </cell>
          <cell r="BL7">
            <v>317.43299999999999</v>
          </cell>
          <cell r="BM7">
            <v>257.96899999999999</v>
          </cell>
          <cell r="BN7">
            <v>269.64299999999997</v>
          </cell>
          <cell r="BO7">
            <v>1276.95</v>
          </cell>
        </row>
        <row r="8">
          <cell r="A8" t="str">
            <v xml:space="preserve">  Sales % Change Yr/Yr</v>
          </cell>
          <cell r="F8">
            <v>0.18578754578754575</v>
          </cell>
          <cell r="G8">
            <v>1.2372387248239223</v>
          </cell>
          <cell r="L8">
            <v>0.17795381667696075</v>
          </cell>
          <cell r="M8">
            <v>3.1959483059727622E-2</v>
          </cell>
          <cell r="N8">
            <v>0.52146118721461199</v>
          </cell>
          <cell r="O8">
            <v>0.84612372748629605</v>
          </cell>
          <cell r="P8">
            <v>0.92528392109982072</v>
          </cell>
          <cell r="Q8">
            <v>0.56282820705176273</v>
          </cell>
          <cell r="R8">
            <v>0.68319512607886268</v>
          </cell>
          <cell r="S8">
            <v>0.39159663865546213</v>
          </cell>
          <cell r="T8">
            <v>0.5980911983032875</v>
          </cell>
          <cell r="U8">
            <v>0.45286143019766101</v>
          </cell>
          <cell r="V8">
            <v>0.51947077883115345</v>
          </cell>
          <cell r="W8">
            <v>0.52795093504926593</v>
          </cell>
          <cell r="X8">
            <v>0.4719634230503793</v>
          </cell>
          <cell r="Y8">
            <v>0.29887193098871934</v>
          </cell>
          <cell r="Z8">
            <v>0.71130422394757464</v>
          </cell>
          <cell r="AA8">
            <v>0.49779848757083323</v>
          </cell>
          <cell r="AB8">
            <v>0.5973547410673159</v>
          </cell>
          <cell r="AC8">
            <v>0.46779581550723814</v>
          </cell>
          <cell r="AD8">
            <v>0.28226218453049956</v>
          </cell>
          <cell r="AE8">
            <v>-1.144640998959412E-2</v>
          </cell>
          <cell r="AF8">
            <v>0.29409826124784133</v>
          </cell>
          <cell r="AG8">
            <v>-4.7785787847579808E-2</v>
          </cell>
          <cell r="AH8">
            <v>-5.5859452984627689E-2</v>
          </cell>
          <cell r="AI8">
            <v>-2.8128610701621537E-2</v>
          </cell>
          <cell r="AJ8">
            <v>0.10311578947368427</v>
          </cell>
          <cell r="AK8">
            <v>-8.3121963145188493E-3</v>
          </cell>
          <cell r="AL8">
            <v>0.3144278606965174</v>
          </cell>
          <cell r="AM8">
            <v>0.41673010234289087</v>
          </cell>
          <cell r="AN8">
            <v>1.5541753781822654</v>
          </cell>
          <cell r="AO8">
            <v>1.8668583533722662</v>
          </cell>
          <cell r="AP8">
            <v>1.0676899736012242</v>
          </cell>
          <cell r="AQ8">
            <v>1.4923043807392289</v>
          </cell>
          <cell r="AR8">
            <v>1.3330021194029849</v>
          </cell>
          <cell r="AS8">
            <v>0.33511201527991785</v>
          </cell>
          <cell r="AT8">
            <v>0.17385599523848216</v>
          </cell>
          <cell r="AU8">
            <v>0.6156769264689459</v>
          </cell>
          <cell r="AV8">
            <v>0.42684865939697292</v>
          </cell>
          <cell r="AW8">
            <v>0.69707335386238833</v>
          </cell>
          <cell r="AX8">
            <v>0.67877215125397461</v>
          </cell>
          <cell r="AY8">
            <v>0.63029360403918266</v>
          </cell>
          <cell r="AZ8">
            <v>0.61137214033624887</v>
          </cell>
          <cell r="BA8">
            <v>0.35632673630271827</v>
          </cell>
          <cell r="BB8">
            <v>0.2260722764333114</v>
          </cell>
          <cell r="BC8">
            <v>0.64610261735114038</v>
          </cell>
          <cell r="BD8">
            <v>1.3570756863181619</v>
          </cell>
          <cell r="BE8">
            <v>0.67505631658566068</v>
          </cell>
          <cell r="BF8">
            <v>1.3825624718518417</v>
          </cell>
          <cell r="BG8">
            <v>1.5001199107126384</v>
          </cell>
          <cell r="BH8">
            <v>0.99912994301126723</v>
          </cell>
          <cell r="BI8">
            <v>0.44526580908349134</v>
          </cell>
          <cell r="BJ8">
            <v>0.9421856082169664</v>
          </cell>
          <cell r="BK8">
            <v>0.23700075897524031</v>
          </cell>
          <cell r="BL8">
            <v>-0.21924529972550988</v>
          </cell>
          <cell r="BM8">
            <v>-0.43863646254950606</v>
          </cell>
          <cell r="BN8">
            <v>-0.44932381376389241</v>
          </cell>
          <cell r="BO8">
            <v>-0.25102277226270953</v>
          </cell>
        </row>
        <row r="9">
          <cell r="A9" t="str">
            <v xml:space="preserve">  Sales % Change Qtr/Qtr</v>
          </cell>
          <cell r="M9">
            <v>0.17732616058975892</v>
          </cell>
          <cell r="N9">
            <v>0.40971399559993227</v>
          </cell>
          <cell r="O9">
            <v>0.13205282112845129</v>
          </cell>
          <cell r="P9">
            <v>2.4708377518557922E-2</v>
          </cell>
          <cell r="R9">
            <v>2.9286970920004096E-2</v>
          </cell>
          <cell r="S9">
            <v>0.16549366579529456</v>
          </cell>
          <cell r="T9">
            <v>0.30003450655624575</v>
          </cell>
          <cell r="U9">
            <v>-6.8414067684140711E-2</v>
          </cell>
          <cell r="W9">
            <v>8.248450744355007E-2</v>
          </cell>
          <cell r="X9">
            <v>0.12278739224847013</v>
          </cell>
          <cell r="Y9">
            <v>0.14716052276856373</v>
          </cell>
          <cell r="Z9">
            <v>0.22739348114846214</v>
          </cell>
          <cell r="AB9">
            <v>1.0405827263267442E-2</v>
          </cell>
          <cell r="AC9">
            <v>3.1719876416065995E-2</v>
          </cell>
          <cell r="AD9">
            <v>2.1561189858254615E-3</v>
          </cell>
          <cell r="AE9">
            <v>-5.374716124148371E-2</v>
          </cell>
          <cell r="AG9">
            <v>-2.673684210526317E-2</v>
          </cell>
          <cell r="AH9">
            <v>2.2972096041531609E-2</v>
          </cell>
          <cell r="AI9">
            <v>3.159096675970563E-2</v>
          </cell>
          <cell r="AJ9">
            <v>7.4037633747386478E-2</v>
          </cell>
          <cell r="AL9">
            <v>0.15970075193709676</v>
          </cell>
          <cell r="AM9">
            <v>0.10259026429253204</v>
          </cell>
          <cell r="AN9">
            <v>0.85982089552238805</v>
          </cell>
          <cell r="AO9">
            <v>0.20552166795069349</v>
          </cell>
          <cell r="AQ9">
            <v>8.1862820322222696E-3</v>
          </cell>
          <cell r="AR9">
            <v>3.211527584949514E-2</v>
          </cell>
          <cell r="AS9">
            <v>6.4323604007704205E-2</v>
          </cell>
          <cell r="AT9">
            <v>5.9917685646118768E-2</v>
          </cell>
          <cell r="AV9">
            <v>0.22547335514339761</v>
          </cell>
          <cell r="AW9">
            <v>0.2275831225848246</v>
          </cell>
          <cell r="AX9">
            <v>5.2845961115291384E-2</v>
          </cell>
          <cell r="AY9">
            <v>2.9310036163127773E-2</v>
          </cell>
          <cell r="BA9">
            <v>1.9535543836702862E-2</v>
          </cell>
          <cell r="BB9">
            <v>0.10969251975488947</v>
          </cell>
          <cell r="BC9">
            <v>0.41353207765294764</v>
          </cell>
          <cell r="BD9">
            <v>0.47388239004654786</v>
          </cell>
          <cell r="BF9">
            <v>3.0559663215032451E-2</v>
          </cell>
          <cell r="BG9">
            <v>0.16444559006744863</v>
          </cell>
          <cell r="BH9">
            <v>0.13027950768867513</v>
          </cell>
          <cell r="BI9">
            <v>6.553945249597426E-2</v>
          </cell>
          <cell r="BK9">
            <v>-0.11794558651140197</v>
          </cell>
          <cell r="BL9">
            <v>-0.26503976568921406</v>
          </cell>
          <cell r="BM9">
            <v>-0.18732771955026728</v>
          </cell>
          <cell r="BN9">
            <v>4.525349945148438E-2</v>
          </cell>
        </row>
        <row r="11">
          <cell r="A11" t="str">
            <v>Cost of Sales</v>
          </cell>
          <cell r="E11">
            <v>5.8070000000000004</v>
          </cell>
          <cell r="F11">
            <v>6.5250000000000004</v>
          </cell>
          <cell r="G11">
            <v>15.196</v>
          </cell>
          <cell r="H11">
            <v>4.7359999999999998</v>
          </cell>
          <cell r="I11">
            <v>4.524</v>
          </cell>
          <cell r="J11">
            <v>4.2309999999999999</v>
          </cell>
          <cell r="K11">
            <v>4.0650000000000004</v>
          </cell>
          <cell r="L11">
            <v>17.556000000000001</v>
          </cell>
          <cell r="M11">
            <v>4.8710000000000004</v>
          </cell>
          <cell r="N11">
            <v>7.1120000000000001</v>
          </cell>
          <cell r="O11">
            <v>8.2110000000000003</v>
          </cell>
          <cell r="P11">
            <v>8.4429999999999996</v>
          </cell>
          <cell r="Q11">
            <v>28.637</v>
          </cell>
          <cell r="R11">
            <v>8.3420000000000005</v>
          </cell>
          <cell r="S11">
            <v>9.9930000000000003</v>
          </cell>
          <cell r="T11">
            <v>13.222</v>
          </cell>
          <cell r="U11">
            <v>12.125999999999999</v>
          </cell>
          <cell r="V11">
            <v>43.683</v>
          </cell>
          <cell r="W11">
            <v>13.27</v>
          </cell>
          <cell r="X11">
            <v>14.882</v>
          </cell>
          <cell r="Y11">
            <v>17.053000000000001</v>
          </cell>
          <cell r="Z11">
            <v>21.257000000000001</v>
          </cell>
          <cell r="AA11">
            <v>66.462000000000003</v>
          </cell>
          <cell r="AB11">
            <v>21.507999999999999</v>
          </cell>
          <cell r="AC11">
            <v>22.187999999999999</v>
          </cell>
          <cell r="AD11">
            <v>22.044</v>
          </cell>
          <cell r="AE11">
            <v>20.501999999999999</v>
          </cell>
          <cell r="AF11">
            <v>86.242000000000004</v>
          </cell>
          <cell r="AG11">
            <v>20.026</v>
          </cell>
          <cell r="AH11">
            <v>20.521000000000001</v>
          </cell>
          <cell r="AI11">
            <v>21.285</v>
          </cell>
          <cell r="AJ11">
            <v>23.280999999999999</v>
          </cell>
          <cell r="AK11">
            <v>85.113</v>
          </cell>
          <cell r="AL11">
            <v>26.558</v>
          </cell>
          <cell r="AM11">
            <v>29.015999999999998</v>
          </cell>
          <cell r="AN11">
            <v>55.753999999999998</v>
          </cell>
          <cell r="AO11">
            <v>66.653053</v>
          </cell>
          <cell r="AP11">
            <v>177.981053</v>
          </cell>
          <cell r="AQ11">
            <v>66.482051999999996</v>
          </cell>
          <cell r="AR11">
            <v>68.689549999999997</v>
          </cell>
          <cell r="AS11">
            <v>73.026201999999998</v>
          </cell>
          <cell r="AT11">
            <v>77.432358999999991</v>
          </cell>
          <cell r="AU11">
            <v>285.63016300000004</v>
          </cell>
          <cell r="AV11">
            <v>97.141066000000009</v>
          </cell>
          <cell r="AW11">
            <v>119.95453900000001</v>
          </cell>
          <cell r="AX11">
            <v>126.101</v>
          </cell>
          <cell r="AY11">
            <v>129.15799999999999</v>
          </cell>
          <cell r="AZ11">
            <v>472.35460499999999</v>
          </cell>
          <cell r="BA11">
            <v>131.85599999999999</v>
          </cell>
          <cell r="BB11">
            <v>145.767</v>
          </cell>
          <cell r="BC11">
            <v>216.10584413999999</v>
          </cell>
          <cell r="BD11">
            <v>316.57997999999998</v>
          </cell>
          <cell r="BE11">
            <v>810.30882413999996</v>
          </cell>
          <cell r="BF11">
            <v>325.50900000000001</v>
          </cell>
          <cell r="BG11">
            <v>376.86799999999999</v>
          </cell>
          <cell r="BH11">
            <v>425.64</v>
          </cell>
          <cell r="BI11">
            <v>452.80099999999999</v>
          </cell>
          <cell r="BJ11">
            <v>1580.8179999999998</v>
          </cell>
          <cell r="BK11">
            <v>399.74200000000002</v>
          </cell>
          <cell r="BL11">
            <v>295.38099999999997</v>
          </cell>
          <cell r="BM11">
            <v>239.071</v>
          </cell>
          <cell r="BN11">
            <v>249.24600000000001</v>
          </cell>
          <cell r="BO11">
            <v>1183.44</v>
          </cell>
        </row>
        <row r="12">
          <cell r="A12" t="str">
            <v>Gross Profit</v>
          </cell>
          <cell r="E12">
            <v>1.0179999999999998</v>
          </cell>
          <cell r="F12">
            <v>1.5679999999999996</v>
          </cell>
          <cell r="G12">
            <v>2.9099730000000026</v>
          </cell>
          <cell r="H12">
            <v>0.99000000000000021</v>
          </cell>
          <cell r="I12">
            <v>0.95099999999999962</v>
          </cell>
          <cell r="J12">
            <v>0.87699999999999978</v>
          </cell>
          <cell r="K12">
            <v>0.95399999999999974</v>
          </cell>
          <cell r="L12">
            <v>3.772000000000002</v>
          </cell>
          <cell r="M12">
            <v>1.0379999999999994</v>
          </cell>
          <cell r="N12">
            <v>1.218</v>
          </cell>
          <cell r="O12">
            <v>1.2189999999999994</v>
          </cell>
          <cell r="P12">
            <v>1.2200000000000006</v>
          </cell>
          <cell r="Q12">
            <v>4.6950000000000003</v>
          </cell>
          <cell r="R12">
            <v>1.6039999999999992</v>
          </cell>
          <cell r="S12">
            <v>1.5990000000000002</v>
          </cell>
          <cell r="T12">
            <v>1.8480000000000008</v>
          </cell>
          <cell r="U12">
            <v>1.9130000000000003</v>
          </cell>
          <cell r="V12">
            <v>6.9640000000000057</v>
          </cell>
          <cell r="W12">
            <v>1.9269999999999996</v>
          </cell>
          <cell r="X12">
            <v>2.1809999999999992</v>
          </cell>
          <cell r="Y12">
            <v>2.5210000000000008</v>
          </cell>
          <cell r="Z12">
            <v>2.7679999999999971</v>
          </cell>
          <cell r="AA12">
            <v>9.3969999999999914</v>
          </cell>
          <cell r="AB12">
            <v>2.7669999999999995</v>
          </cell>
          <cell r="AC12">
            <v>2.8570000000000029</v>
          </cell>
          <cell r="AD12">
            <v>3.0549999999999997</v>
          </cell>
          <cell r="AE12">
            <v>3.2480000000000011</v>
          </cell>
          <cell r="AF12">
            <v>11.926999999999992</v>
          </cell>
          <cell r="AG12">
            <v>3.0889999999999986</v>
          </cell>
          <cell r="AH12">
            <v>3.125</v>
          </cell>
          <cell r="AI12">
            <v>3.1080000000000005</v>
          </cell>
          <cell r="AJ12">
            <v>2.9180000000000028</v>
          </cell>
          <cell r="AK12">
            <v>12.239999999999995</v>
          </cell>
          <cell r="AL12">
            <v>3.8249999999999993</v>
          </cell>
          <cell r="AM12">
            <v>4.4840000000000018</v>
          </cell>
          <cell r="AN12">
            <v>6.5500000000000043</v>
          </cell>
          <cell r="AO12">
            <v>8.4557690000000036</v>
          </cell>
          <cell r="AP12">
            <v>23.314769000000009</v>
          </cell>
          <cell r="AQ12">
            <v>9.2416319999999956</v>
          </cell>
          <cell r="AR12">
            <v>9.4660209999999978</v>
          </cell>
          <cell r="AS12">
            <v>10.156617000000011</v>
          </cell>
          <cell r="AT12">
            <v>10.734582000000017</v>
          </cell>
          <cell r="AU12">
            <v>39.598852000000022</v>
          </cell>
          <cell r="AV12">
            <v>10.905170999999982</v>
          </cell>
          <cell r="AW12">
            <v>12.681197999999995</v>
          </cell>
          <cell r="AX12">
            <v>13.544000000000011</v>
          </cell>
          <cell r="AY12">
            <v>14.580000000000013</v>
          </cell>
          <cell r="AZ12">
            <v>51.710369000000014</v>
          </cell>
          <cell r="BA12">
            <v>14.689999999999998</v>
          </cell>
          <cell r="BB12">
            <v>16.854000000000013</v>
          </cell>
          <cell r="BC12">
            <v>13.764155860000017</v>
          </cell>
          <cell r="BD12">
            <v>22.221364999999992</v>
          </cell>
          <cell r="BE12">
            <v>67.529520860000019</v>
          </cell>
          <cell r="BF12">
            <v>23.645999999999958</v>
          </cell>
          <cell r="BG12">
            <v>29.704000000000008</v>
          </cell>
          <cell r="BH12">
            <v>33.900000000000034</v>
          </cell>
          <cell r="BI12">
            <v>36.857000000000028</v>
          </cell>
          <cell r="BJ12">
            <v>124.10700000000003</v>
          </cell>
          <cell r="BK12">
            <v>32.162999999999954</v>
          </cell>
          <cell r="BL12">
            <v>22.052000000000021</v>
          </cell>
          <cell r="BM12">
            <v>18.897999999999996</v>
          </cell>
          <cell r="BN12">
            <v>20.396999999999963</v>
          </cell>
          <cell r="BO12">
            <v>93.509999999999934</v>
          </cell>
        </row>
        <row r="13">
          <cell r="A13" t="str">
            <v xml:space="preserve">  Gross Margin</v>
          </cell>
          <cell r="E13">
            <v>0.14915750915750911</v>
          </cell>
          <cell r="F13">
            <v>0.19374768318299759</v>
          </cell>
          <cell r="G13">
            <v>0.16071895169621661</v>
          </cell>
          <cell r="H13">
            <v>0.17289556409360815</v>
          </cell>
          <cell r="I13">
            <v>0.17369863013698625</v>
          </cell>
          <cell r="J13">
            <v>0.17169146436961627</v>
          </cell>
          <cell r="K13">
            <v>0.19007770472205612</v>
          </cell>
          <cell r="L13">
            <v>0.1768567141785447</v>
          </cell>
          <cell r="M13">
            <v>0.17566424098832278</v>
          </cell>
          <cell r="N13">
            <v>0.14621848739495799</v>
          </cell>
          <cell r="O13">
            <v>0.12926829268292678</v>
          </cell>
          <cell r="P13">
            <v>0.12625478629825113</v>
          </cell>
          <cell r="Q13">
            <v>0.14085563422536901</v>
          </cell>
          <cell r="R13">
            <v>0.16127086265835505</v>
          </cell>
          <cell r="S13">
            <v>0.13793995859213251</v>
          </cell>
          <cell r="T13">
            <v>0.12262773722627741</v>
          </cell>
          <cell r="U13">
            <v>0.13626326661443125</v>
          </cell>
          <cell r="V13">
            <v>0.13750074041897853</v>
          </cell>
          <cell r="W13">
            <v>0.12680134237020463</v>
          </cell>
          <cell r="X13">
            <v>0.12782043017054442</v>
          </cell>
          <cell r="Y13">
            <v>0.12879329723102076</v>
          </cell>
          <cell r="Z13">
            <v>0.11521331945889687</v>
          </cell>
          <cell r="AA13">
            <v>0.12387455674343179</v>
          </cell>
          <cell r="AB13">
            <v>0.11398558187435631</v>
          </cell>
          <cell r="AC13">
            <v>0.11407466560191666</v>
          </cell>
          <cell r="AD13">
            <v>0.12171799673293755</v>
          </cell>
          <cell r="AE13">
            <v>0.13675789473684216</v>
          </cell>
          <cell r="AF13">
            <v>0.12149456549419871</v>
          </cell>
          <cell r="AG13">
            <v>0.13363616699113126</v>
          </cell>
          <cell r="AH13">
            <v>0.13215765880064281</v>
          </cell>
          <cell r="AI13">
            <v>0.12741360226294429</v>
          </cell>
          <cell r="AJ13">
            <v>0.11137829688156047</v>
          </cell>
          <cell r="AK13">
            <v>0.12572802070814454</v>
          </cell>
          <cell r="AL13">
            <v>0.12589276898265475</v>
          </cell>
          <cell r="AM13">
            <v>0.13385074626865676</v>
          </cell>
          <cell r="AN13">
            <v>0.10512968669748338</v>
          </cell>
          <cell r="AO13">
            <v>0.11258023724563279</v>
          </cell>
          <cell r="AP13">
            <v>0.11582341237067509</v>
          </cell>
          <cell r="AQ13">
            <v>0.12204414143400626</v>
          </cell>
          <cell r="AR13">
            <v>0.12111767438817635</v>
          </cell>
          <cell r="AS13">
            <v>0.12209993748829323</v>
          </cell>
          <cell r="AT13">
            <v>0.12175291416768125</v>
          </cell>
          <cell r="AU13">
            <v>0.12175682418741152</v>
          </cell>
          <cell r="AV13">
            <v>0.10093059511179443</v>
          </cell>
          <cell r="AW13">
            <v>9.5609209756191083E-2</v>
          </cell>
          <cell r="AX13">
            <v>9.6988793010849006E-2</v>
          </cell>
          <cell r="AY13">
            <v>0.10143455453672663</v>
          </cell>
          <cell r="AZ13">
            <v>9.86716753942041E-2</v>
          </cell>
          <cell r="BA13">
            <v>0.10024156237631869</v>
          </cell>
          <cell r="BB13">
            <v>0.10363975132362986</v>
          </cell>
          <cell r="BC13">
            <v>5.987800000000007E-2</v>
          </cell>
          <cell r="BD13">
            <v>6.5588184131913627E-2</v>
          </cell>
          <cell r="BE13">
            <v>7.6927057521051917E-2</v>
          </cell>
          <cell r="BF13">
            <v>6.7723503887957962E-2</v>
          </cell>
          <cell r="BG13">
            <v>7.3059630274588533E-2</v>
          </cell>
          <cell r="BH13">
            <v>7.3769421595508616E-2</v>
          </cell>
          <cell r="BI13">
            <v>7.5270903365205977E-2</v>
          </cell>
          <cell r="BJ13">
            <v>7.2793231373814105E-2</v>
          </cell>
          <cell r="BK13">
            <v>7.4467764902003811E-2</v>
          </cell>
          <cell r="BL13">
            <v>6.9469777874386157E-2</v>
          </cell>
          <cell r="BM13">
            <v>7.3256864196860852E-2</v>
          </cell>
          <cell r="BN13">
            <v>7.5644463234721335E-2</v>
          </cell>
          <cell r="BO13">
            <v>7.3229178902854408E-2</v>
          </cell>
        </row>
        <row r="15">
          <cell r="A15" t="str">
            <v>Capex</v>
          </cell>
          <cell r="AK15">
            <v>2300</v>
          </cell>
          <cell r="AP15">
            <v>8.6</v>
          </cell>
          <cell r="AU15">
            <v>10.4</v>
          </cell>
          <cell r="AV15">
            <v>0</v>
          </cell>
          <cell r="AW15">
            <v>1.9</v>
          </cell>
          <cell r="AX15">
            <v>0</v>
          </cell>
          <cell r="AY15">
            <v>6.8</v>
          </cell>
          <cell r="AZ15">
            <v>19.5</v>
          </cell>
          <cell r="BA15">
            <v>3.6</v>
          </cell>
          <cell r="BB15">
            <v>6.4</v>
          </cell>
          <cell r="BC15">
            <v>5</v>
          </cell>
          <cell r="BD15">
            <v>3</v>
          </cell>
          <cell r="BE15">
            <v>18</v>
          </cell>
          <cell r="BF15">
            <v>9.6999999999999993</v>
          </cell>
          <cell r="BG15">
            <v>9.9</v>
          </cell>
          <cell r="BH15">
            <v>19</v>
          </cell>
          <cell r="BI15">
            <v>13.2</v>
          </cell>
          <cell r="BJ15">
            <v>51.8</v>
          </cell>
          <cell r="BK15">
            <v>17.7</v>
          </cell>
          <cell r="BL15">
            <v>10.3</v>
          </cell>
          <cell r="BM15">
            <v>2.5</v>
          </cell>
          <cell r="BN15">
            <v>1.4</v>
          </cell>
          <cell r="BO15">
            <v>31.9</v>
          </cell>
        </row>
        <row r="16">
          <cell r="A16" t="str">
            <v xml:space="preserve">  Cap Ex as a % of Revs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23.625363368360503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4.2723191741157948E-2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3.1977466709112654E-2</v>
          </cell>
          <cell r="AV16">
            <v>0</v>
          </cell>
          <cell r="AW16">
            <v>1.4324947732600905E-2</v>
          </cell>
          <cell r="AX16">
            <v>0</v>
          </cell>
          <cell r="AY16">
            <v>4.7308297040448595E-2</v>
          </cell>
          <cell r="AZ16">
            <v>3.7209126668327965E-2</v>
          </cell>
          <cell r="BA16">
            <v>2.456566538834223E-2</v>
          </cell>
          <cell r="BB16">
            <v>3.9355310814716424E-2</v>
          </cell>
          <cell r="BC16">
            <v>2.1751424718319048E-2</v>
          </cell>
          <cell r="BD16">
            <v>8.8547464296518663E-3</v>
          </cell>
          <cell r="BE16">
            <v>2.0504914261862187E-2</v>
          </cell>
          <cell r="BF16">
            <v>2.7781357849665622E-2</v>
          </cell>
          <cell r="BG16">
            <v>2.434993063959151E-2</v>
          </cell>
          <cell r="BH16">
            <v>4.1345693519606562E-2</v>
          </cell>
          <cell r="BI16">
            <v>2.695759080827843E-2</v>
          </cell>
          <cell r="BJ16">
            <v>3.0382568148159005E-2</v>
          </cell>
          <cell r="BK16">
            <v>4.0981234299209315E-2</v>
          </cell>
          <cell r="BL16">
            <v>3.2447792132513004E-2</v>
          </cell>
          <cell r="BM16">
            <v>9.6910869135438758E-3</v>
          </cell>
          <cell r="BN16">
            <v>5.1920502293773619E-3</v>
          </cell>
          <cell r="BO16">
            <v>2.498140099455734E-2</v>
          </cell>
        </row>
        <row r="17">
          <cell r="A17" t="str">
            <v>Depreciation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13.307</v>
          </cell>
          <cell r="BA17">
            <v>3.9079999999999999</v>
          </cell>
          <cell r="BB17">
            <v>4.4000000000000004</v>
          </cell>
          <cell r="BC17">
            <v>7.6</v>
          </cell>
          <cell r="BD17">
            <v>14</v>
          </cell>
          <cell r="BE17">
            <v>29.908000000000001</v>
          </cell>
          <cell r="BF17">
            <v>13.6</v>
          </cell>
          <cell r="BG17">
            <v>9.6999999999999993</v>
          </cell>
          <cell r="BH17">
            <v>11</v>
          </cell>
          <cell r="BI17">
            <v>9</v>
          </cell>
          <cell r="BJ17">
            <v>43.3</v>
          </cell>
          <cell r="BK17">
            <v>10</v>
          </cell>
          <cell r="BL17">
            <v>10</v>
          </cell>
          <cell r="BM17">
            <v>10</v>
          </cell>
          <cell r="BN17">
            <v>9</v>
          </cell>
          <cell r="BO17">
            <v>39</v>
          </cell>
        </row>
        <row r="18">
          <cell r="A18" t="str">
            <v xml:space="preserve">  Depreciation as a % of Revs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2.5391889670535395E-2</v>
          </cell>
          <cell r="BA18">
            <v>2.6667394538233729E-2</v>
          </cell>
          <cell r="BB18">
            <v>2.7056776185117544E-2</v>
          </cell>
          <cell r="BC18">
            <v>3.3062165571844951E-2</v>
          </cell>
          <cell r="BD18">
            <v>4.1322150005042045E-2</v>
          </cell>
          <cell r="BE18">
            <v>3.4070054207987463E-2</v>
          </cell>
          <cell r="BF18">
            <v>3.8951182139737368E-2</v>
          </cell>
          <cell r="BG18">
            <v>2.385801284889269E-2</v>
          </cell>
          <cell r="BH18">
            <v>2.3936980458719587E-2</v>
          </cell>
          <cell r="BI18">
            <v>1.8380175551098929E-2</v>
          </cell>
          <cell r="BJ18">
            <v>2.5397011598750675E-2</v>
          </cell>
          <cell r="BK18">
            <v>2.3153239717067411E-2</v>
          </cell>
          <cell r="BL18">
            <v>3.1502710808265055E-2</v>
          </cell>
          <cell r="BM18">
            <v>3.8764347654175503E-2</v>
          </cell>
          <cell r="BN18">
            <v>3.3377465760283047E-2</v>
          </cell>
          <cell r="BO18">
            <v>3.0541524726888286E-2</v>
          </cell>
        </row>
        <row r="19">
          <cell r="H19" t="str">
            <v xml:space="preserve">   </v>
          </cell>
          <cell r="I19" t="str">
            <v xml:space="preserve">   </v>
          </cell>
          <cell r="J19" t="str">
            <v xml:space="preserve">   </v>
          </cell>
          <cell r="K19" t="str">
            <v xml:space="preserve">   </v>
          </cell>
          <cell r="M19" t="str">
            <v xml:space="preserve">   </v>
          </cell>
          <cell r="N19" t="str">
            <v xml:space="preserve">   </v>
          </cell>
          <cell r="O19" t="str">
            <v xml:space="preserve">   </v>
          </cell>
          <cell r="P19" t="str">
            <v xml:space="preserve">   </v>
          </cell>
          <cell r="R19" t="str">
            <v xml:space="preserve">   </v>
          </cell>
          <cell r="S19" t="str">
            <v xml:space="preserve">   </v>
          </cell>
          <cell r="T19" t="str">
            <v xml:space="preserve">   </v>
          </cell>
          <cell r="U19" t="str">
            <v xml:space="preserve">   </v>
          </cell>
          <cell r="W19" t="str">
            <v xml:space="preserve">   </v>
          </cell>
          <cell r="X19" t="str">
            <v xml:space="preserve">   </v>
          </cell>
          <cell r="Y19" t="str">
            <v xml:space="preserve">   </v>
          </cell>
          <cell r="Z19" t="str">
            <v xml:space="preserve">   </v>
          </cell>
          <cell r="AB19" t="str">
            <v xml:space="preserve">   </v>
          </cell>
          <cell r="AC19" t="str">
            <v xml:space="preserve">   </v>
          </cell>
          <cell r="AD19" t="str">
            <v xml:space="preserve">   </v>
          </cell>
          <cell r="AE19" t="str">
            <v xml:space="preserve">  </v>
          </cell>
          <cell r="AG19" t="str">
            <v xml:space="preserve">   </v>
          </cell>
          <cell r="AH19" t="str">
            <v xml:space="preserve">   </v>
          </cell>
          <cell r="AI19" t="str">
            <v xml:space="preserve">   </v>
          </cell>
          <cell r="AJ19" t="str">
            <v xml:space="preserve">   </v>
          </cell>
          <cell r="AL19" t="str">
            <v xml:space="preserve">   </v>
          </cell>
          <cell r="AM19" t="str">
            <v xml:space="preserve">   </v>
          </cell>
          <cell r="AN19" t="str">
            <v xml:space="preserve">   </v>
          </cell>
          <cell r="AO19" t="str">
            <v xml:space="preserve">   </v>
          </cell>
          <cell r="AQ19" t="str">
            <v xml:space="preserve">   </v>
          </cell>
          <cell r="AR19" t="str">
            <v xml:space="preserve">   </v>
          </cell>
          <cell r="AS19" t="str">
            <v xml:space="preserve">   </v>
          </cell>
          <cell r="AT19" t="str">
            <v xml:space="preserve">   </v>
          </cell>
          <cell r="AV19" t="str">
            <v xml:space="preserve">   </v>
          </cell>
          <cell r="AW19" t="str">
            <v xml:space="preserve">   </v>
          </cell>
          <cell r="AX19" t="str">
            <v xml:space="preserve">   </v>
          </cell>
          <cell r="AY19" t="str">
            <v xml:space="preserve">   </v>
          </cell>
          <cell r="BA19" t="str">
            <v xml:space="preserve">   </v>
          </cell>
          <cell r="BB19" t="str">
            <v xml:space="preserve">   </v>
          </cell>
          <cell r="BC19" t="str">
            <v xml:space="preserve">   </v>
          </cell>
          <cell r="BD19" t="str">
            <v xml:space="preserve">   </v>
          </cell>
          <cell r="BF19" t="str">
            <v xml:space="preserve">   </v>
          </cell>
          <cell r="BG19" t="str">
            <v xml:space="preserve">   </v>
          </cell>
          <cell r="BH19" t="str">
            <v xml:space="preserve">   </v>
          </cell>
          <cell r="BI19" t="str">
            <v xml:space="preserve">   </v>
          </cell>
          <cell r="BK19" t="str">
            <v xml:space="preserve">   </v>
          </cell>
          <cell r="BL19" t="str">
            <v xml:space="preserve">   </v>
          </cell>
          <cell r="BM19" t="str">
            <v xml:space="preserve">   </v>
          </cell>
          <cell r="BN19" t="str">
            <v xml:space="preserve">   </v>
          </cell>
        </row>
        <row r="20">
          <cell r="A20" t="str">
            <v>Selling</v>
          </cell>
          <cell r="E20">
            <v>0.60599999999999998</v>
          </cell>
          <cell r="F20">
            <v>0.85899999999999999</v>
          </cell>
          <cell r="G20">
            <v>1.0620239999999999</v>
          </cell>
          <cell r="H20">
            <v>0.27300000000000002</v>
          </cell>
          <cell r="I20">
            <v>0.27800000000000002</v>
          </cell>
          <cell r="J20">
            <v>0.27800000000000002</v>
          </cell>
          <cell r="K20">
            <v>0.35299999999999998</v>
          </cell>
          <cell r="L20">
            <v>1.1819999999999999</v>
          </cell>
          <cell r="M20">
            <v>0.44900000000000001</v>
          </cell>
          <cell r="N20">
            <v>0.48799999999999999</v>
          </cell>
          <cell r="O20">
            <v>0.42399999999999999</v>
          </cell>
          <cell r="P20">
            <v>0.41099999999999998</v>
          </cell>
          <cell r="Q20">
            <v>1.772</v>
          </cell>
          <cell r="R20">
            <v>0.66800000000000004</v>
          </cell>
          <cell r="S20">
            <v>0.60599999999999998</v>
          </cell>
          <cell r="T20">
            <v>0.71699999999999997</v>
          </cell>
          <cell r="U20">
            <v>0.70599999999999996</v>
          </cell>
          <cell r="V20">
            <v>2.6970000000000001</v>
          </cell>
          <cell r="W20">
            <v>0.75700000000000001</v>
          </cell>
          <cell r="X20">
            <v>0.72499999999999998</v>
          </cell>
          <cell r="Y20">
            <v>0.69199999999999995</v>
          </cell>
          <cell r="Z20">
            <v>0.69599999999999995</v>
          </cell>
          <cell r="AA20">
            <v>2.87</v>
          </cell>
          <cell r="AB20">
            <v>0.76</v>
          </cell>
          <cell r="AC20">
            <v>0.76900000000000002</v>
          </cell>
          <cell r="AD20">
            <v>0.81200000000000006</v>
          </cell>
          <cell r="AE20">
            <v>0.80800000000000005</v>
          </cell>
          <cell r="AF20">
            <v>3.149</v>
          </cell>
          <cell r="AG20">
            <v>0.71199999999999997</v>
          </cell>
          <cell r="AH20">
            <v>0.72099999999999997</v>
          </cell>
          <cell r="AI20">
            <v>0.73199999999999998</v>
          </cell>
          <cell r="AJ20">
            <v>0.82499999999999996</v>
          </cell>
          <cell r="AK20">
            <v>2.99</v>
          </cell>
          <cell r="AL20">
            <v>0.88400000000000001</v>
          </cell>
          <cell r="AM20">
            <v>1.1020000000000001</v>
          </cell>
          <cell r="AN20">
            <v>1.83</v>
          </cell>
          <cell r="AO20">
            <v>3.4120030000000003</v>
          </cell>
          <cell r="AP20">
            <v>7.2280030000000011</v>
          </cell>
          <cell r="AQ20">
            <v>3.1793909999999999</v>
          </cell>
          <cell r="AR20">
            <v>3.0421489999999998</v>
          </cell>
          <cell r="AS20">
            <v>3.1723499999999998</v>
          </cell>
          <cell r="AT20">
            <v>3.4233820000000001</v>
          </cell>
          <cell r="AU20">
            <v>12.817271999999999</v>
          </cell>
          <cell r="AV20">
            <v>3.5262420000000003</v>
          </cell>
          <cell r="AW20">
            <v>4.4647799999999993</v>
          </cell>
          <cell r="AX20">
            <v>4.7670000000000003</v>
          </cell>
          <cell r="AY20">
            <v>4.9219999999999997</v>
          </cell>
          <cell r="AZ20">
            <v>17.680022000000001</v>
          </cell>
          <cell r="BA20">
            <v>4.95</v>
          </cell>
          <cell r="BB20">
            <v>5.6769999999999996</v>
          </cell>
          <cell r="BC20">
            <v>8.6419999999999995</v>
          </cell>
          <cell r="BD20">
            <v>13.207308000000001</v>
          </cell>
          <cell r="BE20">
            <v>32.476308000000003</v>
          </cell>
          <cell r="BF20">
            <v>12.680999999999999</v>
          </cell>
          <cell r="BG20">
            <v>13.432</v>
          </cell>
          <cell r="BH20">
            <v>15.523</v>
          </cell>
          <cell r="BI20">
            <v>16.234999999999999</v>
          </cell>
          <cell r="BJ20">
            <v>57.870999999999995</v>
          </cell>
          <cell r="BK20">
            <v>14.16</v>
          </cell>
          <cell r="BL20">
            <v>14.666</v>
          </cell>
          <cell r="BM20">
            <v>12.581</v>
          </cell>
          <cell r="BN20">
            <v>12.977</v>
          </cell>
          <cell r="BO20">
            <v>54.384</v>
          </cell>
        </row>
        <row r="21">
          <cell r="A21" t="str">
            <v xml:space="preserve">  SG&amp;A as a % of Revs</v>
          </cell>
          <cell r="E21">
            <v>8.8791208791208789E-2</v>
          </cell>
          <cell r="F21">
            <v>0.10614110960088965</v>
          </cell>
          <cell r="G21">
            <v>5.8656002635152485E-2</v>
          </cell>
          <cell r="H21">
            <v>4.7677261613691936E-2</v>
          </cell>
          <cell r="I21">
            <v>5.0776255707762563E-2</v>
          </cell>
          <cell r="J21">
            <v>5.442443226311669E-2</v>
          </cell>
          <cell r="K21">
            <v>7.0332735604702129E-2</v>
          </cell>
          <cell r="L21">
            <v>5.5420105026256557E-2</v>
          </cell>
          <cell r="M21">
            <v>7.5985784396683034E-2</v>
          </cell>
          <cell r="N21">
            <v>5.8583433373349335E-2</v>
          </cell>
          <cell r="O21">
            <v>4.4962884411452811E-2</v>
          </cell>
          <cell r="P21">
            <v>4.253337472834523E-2</v>
          </cell>
          <cell r="Q21">
            <v>5.3162126485059399E-2</v>
          </cell>
          <cell r="R21">
            <v>6.7162678463704009E-2</v>
          </cell>
          <cell r="S21">
            <v>5.227743271221532E-2</v>
          </cell>
          <cell r="T21">
            <v>4.7577969475779691E-2</v>
          </cell>
          <cell r="U21">
            <v>5.0288482085618633E-2</v>
          </cell>
          <cell r="V21">
            <v>5.3250932927912803E-2</v>
          </cell>
          <cell r="W21">
            <v>4.9812462986115684E-2</v>
          </cell>
          <cell r="X21">
            <v>4.2489597374435917E-2</v>
          </cell>
          <cell r="Y21">
            <v>3.5353019311331349E-2</v>
          </cell>
          <cell r="Z21">
            <v>2.8969823100936525E-2</v>
          </cell>
          <cell r="AA21">
            <v>3.7833348712743381E-2</v>
          </cell>
          <cell r="AB21">
            <v>3.1307929969104017E-2</v>
          </cell>
          <cell r="AC21">
            <v>3.0704731483330003E-2</v>
          </cell>
          <cell r="AD21">
            <v>3.2351886529343801E-2</v>
          </cell>
          <cell r="AE21">
            <v>3.4021052631578952E-2</v>
          </cell>
          <cell r="AF21">
            <v>3.2077336022573316E-2</v>
          </cell>
          <cell r="AG21">
            <v>3.0802509193164612E-2</v>
          </cell>
          <cell r="AH21">
            <v>3.0491415038484307E-2</v>
          </cell>
          <cell r="AI21">
            <v>3.0008609027179927E-2</v>
          </cell>
          <cell r="AJ21">
            <v>3.1489751517233482E-2</v>
          </cell>
          <cell r="AK21">
            <v>3.0712972378868657E-2</v>
          </cell>
          <cell r="AL21">
            <v>2.909521772043577E-2</v>
          </cell>
          <cell r="AM21">
            <v>3.2895522388059706E-2</v>
          </cell>
          <cell r="AN21">
            <v>2.9372110939907551E-2</v>
          </cell>
          <cell r="AO21">
            <v>4.542745990610797E-2</v>
          </cell>
          <cell r="AP21">
            <v>3.5907367217984293E-2</v>
          </cell>
          <cell r="AQ21">
            <v>4.1986744860432308E-2</v>
          </cell>
          <cell r="AR21">
            <v>3.8924275788350393E-2</v>
          </cell>
          <cell r="AS21">
            <v>3.8137082129904729E-2</v>
          </cell>
          <cell r="AT21">
            <v>3.8828408484763009E-2</v>
          </cell>
          <cell r="AU21">
            <v>3.9409989296311704E-2</v>
          </cell>
          <cell r="AV21">
            <v>3.2636416574137614E-2</v>
          </cell>
          <cell r="AW21">
            <v>3.3661968493453612E-2</v>
          </cell>
          <cell r="AX21">
            <v>3.4136560564288015E-2</v>
          </cell>
          <cell r="AY21">
            <v>3.4242858534277644E-2</v>
          </cell>
          <cell r="AZ21">
            <v>3.3736316825478209E-2</v>
          </cell>
          <cell r="BA21">
            <v>3.3777789908970568E-2</v>
          </cell>
          <cell r="BB21">
            <v>3.4909390546116428E-2</v>
          </cell>
          <cell r="BC21">
            <v>3.7595162483142645E-2</v>
          </cell>
          <cell r="BD21">
            <v>3.8982454452770848E-2</v>
          </cell>
          <cell r="BE21">
            <v>3.6995772837879394E-2</v>
          </cell>
          <cell r="BF21">
            <v>3.6319113287794823E-2</v>
          </cell>
          <cell r="BG21">
            <v>3.3037198823332642E-2</v>
          </cell>
          <cell r="BH21">
            <v>3.3779431605518558E-2</v>
          </cell>
          <cell r="BI21">
            <v>3.3155794452454569E-2</v>
          </cell>
          <cell r="BJ21">
            <v>3.3943428596565822E-2</v>
          </cell>
          <cell r="BK21">
            <v>3.2784987439367454E-2</v>
          </cell>
          <cell r="BL21">
            <v>4.6201875671401528E-2</v>
          </cell>
          <cell r="BM21">
            <v>4.87694257837182E-2</v>
          </cell>
          <cell r="BN21">
            <v>4.8126597019021451E-2</v>
          </cell>
          <cell r="BO21">
            <v>4.2588981557617762E-2</v>
          </cell>
        </row>
        <row r="22">
          <cell r="A22" t="str">
            <v>Amortization of Goodwill</v>
          </cell>
          <cell r="E22">
            <v>0.108</v>
          </cell>
          <cell r="F22">
            <v>0.108</v>
          </cell>
          <cell r="G22">
            <v>0.107984</v>
          </cell>
          <cell r="H22">
            <v>2.7E-2</v>
          </cell>
          <cell r="I22">
            <v>2.7E-2</v>
          </cell>
          <cell r="J22">
            <v>2.7E-2</v>
          </cell>
          <cell r="K22">
            <v>2.7E-2</v>
          </cell>
          <cell r="L22">
            <v>0.108</v>
          </cell>
          <cell r="M22">
            <v>2.7E-2</v>
          </cell>
          <cell r="N22">
            <v>2.7E-2</v>
          </cell>
          <cell r="O22">
            <v>2.7E-2</v>
          </cell>
          <cell r="P22">
            <v>2.7E-2</v>
          </cell>
          <cell r="Q22">
            <v>0.108</v>
          </cell>
          <cell r="R22">
            <v>2.7E-2</v>
          </cell>
          <cell r="S22">
            <v>2.7E-2</v>
          </cell>
          <cell r="T22">
            <v>2.7E-2</v>
          </cell>
          <cell r="U22">
            <v>2.7E-2</v>
          </cell>
          <cell r="V22">
            <v>0.108</v>
          </cell>
          <cell r="W22">
            <v>2.7E-2</v>
          </cell>
          <cell r="X22">
            <v>2.7E-2</v>
          </cell>
          <cell r="Y22">
            <v>8.9999999999999993E-3</v>
          </cell>
          <cell r="Z22">
            <v>0</v>
          </cell>
          <cell r="AA22">
            <v>6.3E-2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0.29299999999999998</v>
          </cell>
          <cell r="AO22">
            <v>0.40295999999999998</v>
          </cell>
          <cell r="AP22">
            <v>0.69595999999999991</v>
          </cell>
          <cell r="AQ22">
            <v>0.417435</v>
          </cell>
          <cell r="AR22">
            <v>0.417435</v>
          </cell>
          <cell r="AS22">
            <v>0.417435</v>
          </cell>
          <cell r="AT22">
            <v>0.417435</v>
          </cell>
          <cell r="AU22">
            <v>1.66974</v>
          </cell>
          <cell r="AV22">
            <v>0.58528999999999998</v>
          </cell>
          <cell r="AW22">
            <v>0.905949</v>
          </cell>
          <cell r="AX22">
            <v>0.91</v>
          </cell>
          <cell r="AY22">
            <v>0.91</v>
          </cell>
          <cell r="AZ22">
            <v>3.311239</v>
          </cell>
          <cell r="BA22">
            <v>0.91</v>
          </cell>
          <cell r="BB22">
            <v>0.91</v>
          </cell>
          <cell r="BC22">
            <v>1.63</v>
          </cell>
          <cell r="BD22">
            <v>2.9805000000000001</v>
          </cell>
          <cell r="BE22">
            <v>6.4305000000000003</v>
          </cell>
          <cell r="BF22">
            <v>3.22</v>
          </cell>
          <cell r="BG22">
            <v>3.1</v>
          </cell>
          <cell r="BH22">
            <v>3.0960000000000001</v>
          </cell>
          <cell r="BI22">
            <v>3.4249999999999998</v>
          </cell>
          <cell r="BJ22">
            <v>12.841000000000001</v>
          </cell>
          <cell r="BK22">
            <v>3.222</v>
          </cell>
          <cell r="BL22">
            <v>3.2229999999999999</v>
          </cell>
          <cell r="BM22">
            <v>3.222</v>
          </cell>
          <cell r="BN22">
            <v>2.552</v>
          </cell>
          <cell r="BO22">
            <v>12.218999999999999</v>
          </cell>
        </row>
        <row r="23">
          <cell r="A23" t="str">
            <v xml:space="preserve">  Amortization as a % of Revs</v>
          </cell>
          <cell r="E23">
            <v>1.5824175824175824E-2</v>
          </cell>
          <cell r="F23">
            <v>1.3344865933522798E-2</v>
          </cell>
          <cell r="G23">
            <v>5.9639987312474167E-3</v>
          </cell>
          <cell r="H23">
            <v>4.715333566189312E-3</v>
          </cell>
          <cell r="I23">
            <v>4.9315068493150684E-3</v>
          </cell>
          <cell r="J23">
            <v>5.2858261550509005E-3</v>
          </cell>
          <cell r="K23">
            <v>5.3795576808129105E-3</v>
          </cell>
          <cell r="L23">
            <v>5.0637659414853702E-3</v>
          </cell>
          <cell r="M23">
            <v>4.5693010661702485E-3</v>
          </cell>
          <cell r="N23">
            <v>3.2412965186074429E-3</v>
          </cell>
          <cell r="O23">
            <v>2.8632025450689288E-3</v>
          </cell>
          <cell r="P23">
            <v>2.7941633033219497E-3</v>
          </cell>
          <cell r="Q23">
            <v>3.2401296051842074E-3</v>
          </cell>
          <cell r="R23">
            <v>2.7146591594610901E-3</v>
          </cell>
          <cell r="S23">
            <v>2.329192546583851E-3</v>
          </cell>
          <cell r="T23">
            <v>1.7916390179163902E-3</v>
          </cell>
          <cell r="U23">
            <v>1.9232139041242254E-3</v>
          </cell>
          <cell r="V23">
            <v>2.1324066578474535E-3</v>
          </cell>
          <cell r="W23">
            <v>1.7766664473251299E-3</v>
          </cell>
          <cell r="X23">
            <v>1.5823712125651996E-3</v>
          </cell>
          <cell r="Y23">
            <v>4.5979360376008984E-4</v>
          </cell>
          <cell r="Z23">
            <v>0</v>
          </cell>
          <cell r="AA23">
            <v>8.3048814247485472E-4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4.7027478171545968E-3</v>
          </cell>
          <cell r="AO23">
            <v>5.3650155769983977E-3</v>
          </cell>
          <cell r="AP23">
            <v>3.4573991307181723E-3</v>
          </cell>
          <cell r="AQ23">
            <v>5.5126081821375737E-3</v>
          </cell>
          <cell r="AR23">
            <v>5.3410779891813476E-3</v>
          </cell>
          <cell r="AS23">
            <v>5.0182838838390411E-3</v>
          </cell>
          <cell r="AT23">
            <v>4.7345977445219511E-3</v>
          </cell>
          <cell r="AU23">
            <v>5.1340437752763236E-3</v>
          </cell>
          <cell r="AV23">
            <v>5.4170327098018237E-3</v>
          </cell>
          <cell r="AW23">
            <v>6.830353722843188E-3</v>
          </cell>
          <cell r="AX23">
            <v>6.5165240431093122E-3</v>
          </cell>
          <cell r="AY23">
            <v>6.3309632804129734E-3</v>
          </cell>
          <cell r="AZ23">
            <v>6.3183749425696212E-3</v>
          </cell>
          <cell r="BA23">
            <v>6.2096543064976192E-3</v>
          </cell>
          <cell r="BB23">
            <v>5.5958332564674919E-3</v>
          </cell>
          <cell r="BC23">
            <v>7.0909644581720098E-3</v>
          </cell>
          <cell r="BD23">
            <v>8.7971905778591302E-3</v>
          </cell>
          <cell r="BE23">
            <v>7.3253806200502675E-3</v>
          </cell>
          <cell r="BF23">
            <v>9.2222651830848774E-3</v>
          </cell>
          <cell r="BG23">
            <v>7.6247257558316852E-3</v>
          </cell>
          <cell r="BH23">
            <v>6.7371719545632584E-3</v>
          </cell>
          <cell r="BI23">
            <v>6.9946779180570925E-3</v>
          </cell>
          <cell r="BJ23">
            <v>7.531709605994398E-3</v>
          </cell>
          <cell r="BK23">
            <v>7.4599738368391205E-3</v>
          </cell>
          <cell r="BL23">
            <v>1.0153323693503826E-2</v>
          </cell>
          <cell r="BM23">
            <v>1.2489872814175346E-2</v>
          </cell>
          <cell r="BN23">
            <v>9.4643658466935926E-3</v>
          </cell>
          <cell r="BO23">
            <v>9.5688946317396915E-3</v>
          </cell>
        </row>
        <row r="24">
          <cell r="A24" t="str">
            <v>Operating Income/EBIT</v>
          </cell>
          <cell r="E24">
            <v>0.41199999999999981</v>
          </cell>
          <cell r="F24">
            <v>0.70899999999999963</v>
          </cell>
          <cell r="G24">
            <v>1.8479490000000027</v>
          </cell>
          <cell r="H24">
            <v>0.69000000000000017</v>
          </cell>
          <cell r="I24">
            <v>0.64599999999999957</v>
          </cell>
          <cell r="J24">
            <v>0.57199999999999973</v>
          </cell>
          <cell r="K24">
            <v>0.57399999999999973</v>
          </cell>
          <cell r="L24">
            <v>2.4819999999999993</v>
          </cell>
          <cell r="M24">
            <v>0.56199999999999928</v>
          </cell>
          <cell r="N24">
            <v>0.70299999999999996</v>
          </cell>
          <cell r="O24">
            <v>0.76799999999999946</v>
          </cell>
          <cell r="P24">
            <v>0.78200000000000058</v>
          </cell>
          <cell r="Q24">
            <v>2.8149999999999991</v>
          </cell>
          <cell r="R24">
            <v>0.90899999999999914</v>
          </cell>
          <cell r="S24">
            <v>0.96600000000000019</v>
          </cell>
          <cell r="T24">
            <v>1.1040000000000008</v>
          </cell>
          <cell r="U24">
            <v>1.1800000000000004</v>
          </cell>
          <cell r="V24">
            <v>4.1590000000000007</v>
          </cell>
          <cell r="W24">
            <v>1.1429999999999996</v>
          </cell>
          <cell r="X24">
            <v>1.4289999999999992</v>
          </cell>
          <cell r="Y24">
            <v>1.820000000000001</v>
          </cell>
          <cell r="Z24">
            <v>2.0719999999999974</v>
          </cell>
          <cell r="AA24">
            <v>6.4639999999999969</v>
          </cell>
          <cell r="AB24">
            <v>2.0069999999999997</v>
          </cell>
          <cell r="AC24">
            <v>2.0880000000000027</v>
          </cell>
          <cell r="AD24">
            <v>2.2429999999999994</v>
          </cell>
          <cell r="AE24">
            <v>2.4400000000000013</v>
          </cell>
          <cell r="AF24">
            <v>8.7780000000000022</v>
          </cell>
          <cell r="AG24">
            <v>2.3769999999999989</v>
          </cell>
          <cell r="AH24">
            <v>2.4039999999999999</v>
          </cell>
          <cell r="AI24">
            <v>2.3760000000000003</v>
          </cell>
          <cell r="AJ24">
            <v>2.0930000000000026</v>
          </cell>
          <cell r="AK24">
            <v>9.2500000000000018</v>
          </cell>
          <cell r="AL24">
            <v>2.9409999999999994</v>
          </cell>
          <cell r="AM24">
            <v>3.3820000000000014</v>
          </cell>
          <cell r="AN24">
            <v>4.427000000000004</v>
          </cell>
          <cell r="AO24">
            <v>4.6408060000000031</v>
          </cell>
          <cell r="AP24">
            <v>15.390806000000007</v>
          </cell>
          <cell r="AQ24">
            <v>5.6448059999999955</v>
          </cell>
          <cell r="AR24">
            <v>6.0064369999999974</v>
          </cell>
          <cell r="AS24">
            <v>6.5668320000000113</v>
          </cell>
          <cell r="AT24">
            <v>6.893765000000017</v>
          </cell>
          <cell r="AU24">
            <v>25.111840000000022</v>
          </cell>
          <cell r="AV24">
            <v>6.793638999999982</v>
          </cell>
          <cell r="AW24">
            <v>7.3104689999999959</v>
          </cell>
          <cell r="AX24">
            <v>7.8670000000000115</v>
          </cell>
          <cell r="AY24">
            <v>8.7480000000000118</v>
          </cell>
          <cell r="AZ24">
            <v>30.719108000000013</v>
          </cell>
          <cell r="BA24">
            <v>8.8299999999999983</v>
          </cell>
          <cell r="BB24">
            <v>10.267000000000014</v>
          </cell>
          <cell r="BC24">
            <v>3.4921558600000173</v>
          </cell>
          <cell r="BD24">
            <v>6.0335569999999903</v>
          </cell>
          <cell r="BE24">
            <v>28.622712860000021</v>
          </cell>
          <cell r="BF24">
            <v>7.7449999999999584</v>
          </cell>
          <cell r="BG24">
            <v>13.172000000000006</v>
          </cell>
          <cell r="BH24">
            <v>15.281000000000034</v>
          </cell>
          <cell r="BI24">
            <v>17.197000000000028</v>
          </cell>
          <cell r="BJ24">
            <v>53.395000000000024</v>
          </cell>
          <cell r="BK24">
            <v>14.780999999999954</v>
          </cell>
          <cell r="BL24">
            <v>4.1630000000000207</v>
          </cell>
          <cell r="BM24">
            <v>3.0949999999999966</v>
          </cell>
          <cell r="BN24">
            <v>4.867999999999963</v>
          </cell>
          <cell r="BO24">
            <v>26.906999999999933</v>
          </cell>
        </row>
        <row r="25">
          <cell r="A25" t="str">
            <v xml:space="preserve">  Operating margin</v>
          </cell>
          <cell r="E25">
            <v>6.0366300366300335E-2</v>
          </cell>
          <cell r="F25">
            <v>8.7606573582107952E-2</v>
          </cell>
          <cell r="G25">
            <v>0.10206294906106413</v>
          </cell>
          <cell r="H25">
            <v>0.12050296891372689</v>
          </cell>
          <cell r="I25">
            <v>0.11799086757990861</v>
          </cell>
          <cell r="J25">
            <v>0.11198120595144866</v>
          </cell>
          <cell r="K25">
            <v>0.11436541143654108</v>
          </cell>
          <cell r="L25">
            <v>0.11637284321080266</v>
          </cell>
          <cell r="M25">
            <v>9.5109155525469502E-2</v>
          </cell>
          <cell r="N25">
            <v>8.4393757503001196E-2</v>
          </cell>
          <cell r="O25">
            <v>8.1442205726405037E-2</v>
          </cell>
          <cell r="P25">
            <v>8.0927248266583929E-2</v>
          </cell>
          <cell r="Q25">
            <v>8.4453378135125379E-2</v>
          </cell>
          <cell r="R25">
            <v>9.1393525035189938E-2</v>
          </cell>
          <cell r="S25">
            <v>8.3333333333333343E-2</v>
          </cell>
          <cell r="T25">
            <v>7.3258128732581335E-2</v>
          </cell>
          <cell r="U25">
            <v>8.405157062468839E-2</v>
          </cell>
          <cell r="V25">
            <v>8.2117400833218168E-2</v>
          </cell>
          <cell r="W25">
            <v>7.5212212936763806E-2</v>
          </cell>
          <cell r="X25">
            <v>8.3748461583543293E-2</v>
          </cell>
          <cell r="Y25">
            <v>9.298048431592934E-2</v>
          </cell>
          <cell r="Z25">
            <v>8.6243496357960359E-2</v>
          </cell>
          <cell r="AA25">
            <v>8.5210719888213618E-2</v>
          </cell>
          <cell r="AB25">
            <v>8.2677651905252308E-2</v>
          </cell>
          <cell r="AC25">
            <v>8.3369934118586647E-2</v>
          </cell>
          <cell r="AD25">
            <v>8.9366110203593752E-2</v>
          </cell>
          <cell r="AE25">
            <v>0.10273684210526321</v>
          </cell>
          <cell r="AF25">
            <v>8.941722947162549E-2</v>
          </cell>
          <cell r="AG25">
            <v>0.10283365779796665</v>
          </cell>
          <cell r="AH25">
            <v>0.10166624376215849</v>
          </cell>
          <cell r="AI25">
            <v>9.7404993235764376E-2</v>
          </cell>
          <cell r="AJ25">
            <v>7.9888545364326977E-2</v>
          </cell>
          <cell r="AK25">
            <v>9.5015048329275958E-2</v>
          </cell>
          <cell r="AL25">
            <v>9.6797551262218992E-2</v>
          </cell>
          <cell r="AM25">
            <v>0.10095522388059706</v>
          </cell>
          <cell r="AN25">
            <v>7.1054827940421228E-2</v>
          </cell>
          <cell r="AO25">
            <v>6.1787761762526414E-2</v>
          </cell>
          <cell r="AP25">
            <v>7.6458646021972609E-2</v>
          </cell>
          <cell r="AQ25">
            <v>7.454478839143637E-2</v>
          </cell>
          <cell r="AR25">
            <v>7.6852320610644606E-2</v>
          </cell>
          <cell r="AS25">
            <v>7.894457147454946E-2</v>
          </cell>
          <cell r="AT25">
            <v>7.818990793839628E-2</v>
          </cell>
          <cell r="AU25">
            <v>7.7212791115823479E-2</v>
          </cell>
          <cell r="AV25">
            <v>6.2877145827855002E-2</v>
          </cell>
          <cell r="AW25">
            <v>5.5116887539894285E-2</v>
          </cell>
          <cell r="AX25">
            <v>5.6335708403451687E-2</v>
          </cell>
          <cell r="AY25">
            <v>6.0860732722036008E-2</v>
          </cell>
          <cell r="AZ25">
            <v>5.861698362615627E-2</v>
          </cell>
          <cell r="BA25">
            <v>6.0254118160850509E-2</v>
          </cell>
          <cell r="BB25">
            <v>6.3134527521045952E-2</v>
          </cell>
          <cell r="BC25">
            <v>1.5191873058685419E-2</v>
          </cell>
          <cell r="BD25">
            <v>1.7808539101283646E-2</v>
          </cell>
          <cell r="BE25">
            <v>3.2605904063122262E-2</v>
          </cell>
          <cell r="BF25">
            <v>2.2182125417078258E-2</v>
          </cell>
          <cell r="BG25">
            <v>3.2397705695424196E-2</v>
          </cell>
          <cell r="BH25">
            <v>3.3252818035426804E-2</v>
          </cell>
          <cell r="BI25">
            <v>3.5120430994694314E-2</v>
          </cell>
          <cell r="BJ25">
            <v>3.1318093171253877E-2</v>
          </cell>
          <cell r="BK25">
            <v>3.4222803625797237E-2</v>
          </cell>
          <cell r="BL25">
            <v>1.3114578509480807E-2</v>
          </cell>
          <cell r="BM25">
            <v>1.1997565598967305E-2</v>
          </cell>
          <cell r="BN25">
            <v>1.8053500369006291E-2</v>
          </cell>
          <cell r="BO25">
            <v>2.1071302713496953E-2</v>
          </cell>
        </row>
        <row r="27">
          <cell r="A27" t="str">
            <v>Interest &amp; Other Income</v>
          </cell>
          <cell r="E27">
            <v>8.0000000000000002E-3</v>
          </cell>
          <cell r="F27">
            <v>4.0000000000000001E-3</v>
          </cell>
          <cell r="G27">
            <v>3.875E-3</v>
          </cell>
          <cell r="H27">
            <v>1E-3</v>
          </cell>
          <cell r="I27">
            <v>1E-3</v>
          </cell>
          <cell r="J27">
            <v>0.17399999999999999</v>
          </cell>
          <cell r="K27">
            <v>0.16300000000000001</v>
          </cell>
          <cell r="L27">
            <v>0.33899999999999997</v>
          </cell>
          <cell r="M27">
            <v>0.105</v>
          </cell>
          <cell r="N27">
            <v>4.5999999999999999E-2</v>
          </cell>
          <cell r="O27">
            <v>2.3E-2</v>
          </cell>
          <cell r="P27">
            <v>2.5000000000000001E-2</v>
          </cell>
          <cell r="Q27">
            <v>0.19899999999999998</v>
          </cell>
          <cell r="R27">
            <v>2.4E-2</v>
          </cell>
          <cell r="S27">
            <v>0.104</v>
          </cell>
          <cell r="T27">
            <v>0.11799999999999999</v>
          </cell>
          <cell r="U27">
            <v>0.112</v>
          </cell>
          <cell r="V27">
            <v>0.35799999999999998</v>
          </cell>
          <cell r="W27">
            <v>0.105</v>
          </cell>
          <cell r="X27">
            <v>0.10199999999999999</v>
          </cell>
          <cell r="Y27">
            <v>9.2999999999999999E-2</v>
          </cell>
          <cell r="Z27">
            <v>8.4000000000000005E-2</v>
          </cell>
          <cell r="AA27">
            <v>0.38400000000000001</v>
          </cell>
          <cell r="AB27">
            <v>6.5000000000000002E-2</v>
          </cell>
          <cell r="AC27">
            <v>4.9000000000000002E-2</v>
          </cell>
          <cell r="AD27">
            <v>6.3E-2</v>
          </cell>
          <cell r="AE27">
            <v>7.4999999999999997E-2</v>
          </cell>
          <cell r="AF27">
            <v>0.252</v>
          </cell>
          <cell r="AG27">
            <v>7.4999999999999997E-2</v>
          </cell>
          <cell r="AH27">
            <v>7.8E-2</v>
          </cell>
          <cell r="AI27">
            <v>6.0999999999999999E-2</v>
          </cell>
          <cell r="AJ27">
            <v>5.3999999999999999E-2</v>
          </cell>
          <cell r="AK27">
            <v>0.26800000000000002</v>
          </cell>
          <cell r="AL27">
            <v>3.6999999999999998E-2</v>
          </cell>
          <cell r="AM27">
            <v>0</v>
          </cell>
          <cell r="AN27">
            <v>9.1999999999999998E-2</v>
          </cell>
          <cell r="AO27">
            <v>0</v>
          </cell>
          <cell r="AP27">
            <v>0.129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0.82799999999999996</v>
          </cell>
          <cell r="BG27">
            <v>0</v>
          </cell>
          <cell r="BH27">
            <v>0</v>
          </cell>
          <cell r="BI27">
            <v>0</v>
          </cell>
          <cell r="BJ27">
            <v>0.82799999999999996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</row>
        <row r="28">
          <cell r="A28" t="str">
            <v>Interest &amp; Other (FX) Expense</v>
          </cell>
          <cell r="E28">
            <v>-5.2999999999999999E-2</v>
          </cell>
          <cell r="F28">
            <v>-3.9E-2</v>
          </cell>
          <cell r="G28">
            <v>-8.6971000000000007E-2</v>
          </cell>
          <cell r="H28">
            <v>-1.2999999999999999E-2</v>
          </cell>
          <cell r="I28">
            <v>-3.2000000000000001E-2</v>
          </cell>
          <cell r="J28">
            <v>0</v>
          </cell>
          <cell r="K28">
            <v>0</v>
          </cell>
          <cell r="L28">
            <v>-4.4999999999999998E-2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-8.8999999999999996E-2</v>
          </cell>
          <cell r="AN28">
            <v>-0.65200000000000002</v>
          </cell>
          <cell r="AO28">
            <v>-0.73419100000000004</v>
          </cell>
          <cell r="AP28">
            <v>-1.4751910000000001</v>
          </cell>
          <cell r="AQ28">
            <v>-0.61365599999999998</v>
          </cell>
          <cell r="AR28">
            <v>-0.62739400000000001</v>
          </cell>
          <cell r="AS28">
            <v>-0.616039</v>
          </cell>
          <cell r="AT28">
            <v>-0.61509400000000003</v>
          </cell>
          <cell r="AU28">
            <v>-2.4721830000000002</v>
          </cell>
          <cell r="AV28">
            <v>-0.901586</v>
          </cell>
          <cell r="AW28">
            <v>-1.286826</v>
          </cell>
          <cell r="AX28">
            <v>-1.175</v>
          </cell>
          <cell r="AY28">
            <v>-1.03</v>
          </cell>
          <cell r="AZ28">
            <v>-4.3934120000000005</v>
          </cell>
          <cell r="BA28">
            <v>-1.1240000000000001</v>
          </cell>
          <cell r="BB28">
            <v>-1.19</v>
          </cell>
          <cell r="BC28">
            <v>-2.625</v>
          </cell>
          <cell r="BD28">
            <v>-4.7562309999999997</v>
          </cell>
          <cell r="BE28">
            <v>-9.6952309999999997</v>
          </cell>
          <cell r="BF28">
            <v>-5.5629999999999997</v>
          </cell>
          <cell r="BG28">
            <v>-7.05</v>
          </cell>
          <cell r="BH28">
            <v>-5.6379999999999999</v>
          </cell>
          <cell r="BI28">
            <v>-6.1449999999999996</v>
          </cell>
          <cell r="BJ28">
            <v>-24.395999999999997</v>
          </cell>
          <cell r="BK28">
            <v>-5.7489999999999997</v>
          </cell>
          <cell r="BL28">
            <v>-4.5999999999999996</v>
          </cell>
          <cell r="BM28">
            <v>-3.8620000000000001</v>
          </cell>
          <cell r="BN28">
            <v>-2.823</v>
          </cell>
          <cell r="BO28">
            <v>-17.033999999999999</v>
          </cell>
        </row>
        <row r="29">
          <cell r="A29" t="str">
            <v>Other Income(Expense)</v>
          </cell>
          <cell r="E29">
            <v>-0.01</v>
          </cell>
          <cell r="F29">
            <v>4.2999999999999997E-2</v>
          </cell>
          <cell r="G29">
            <v>3.8917E-2</v>
          </cell>
          <cell r="H29">
            <v>1E-3</v>
          </cell>
          <cell r="I29">
            <v>0.109</v>
          </cell>
          <cell r="J29">
            <v>1E-3</v>
          </cell>
          <cell r="K29">
            <v>6.0000000000000001E-3</v>
          </cell>
          <cell r="L29">
            <v>0.11700000000000001</v>
          </cell>
          <cell r="M29">
            <v>4.0000000000000001E-3</v>
          </cell>
          <cell r="N29">
            <v>4.0000000000000001E-3</v>
          </cell>
          <cell r="O29">
            <v>2.1999999999999999E-2</v>
          </cell>
          <cell r="P29">
            <v>1.7000000000000001E-2</v>
          </cell>
          <cell r="Q29">
            <v>4.7E-2</v>
          </cell>
          <cell r="R29">
            <v>1E-3</v>
          </cell>
          <cell r="S29">
            <v>2.4E-2</v>
          </cell>
          <cell r="T29">
            <v>3.4000000000000002E-2</v>
          </cell>
          <cell r="U29">
            <v>-3.3000000000000002E-2</v>
          </cell>
          <cell r="V29">
            <v>2.6000000000000002E-2</v>
          </cell>
          <cell r="W29">
            <v>3.0000000000000001E-3</v>
          </cell>
          <cell r="X29">
            <v>-1.6E-2</v>
          </cell>
          <cell r="Y29">
            <v>1E-3</v>
          </cell>
          <cell r="Z29">
            <v>-1.7999999999999999E-2</v>
          </cell>
          <cell r="AA29">
            <v>-0.03</v>
          </cell>
          <cell r="AB29">
            <v>2E-3</v>
          </cell>
          <cell r="AC29">
            <v>4.0000000000000001E-3</v>
          </cell>
          <cell r="AD29">
            <v>6.0000000000000001E-3</v>
          </cell>
          <cell r="AE29">
            <v>0</v>
          </cell>
          <cell r="AF29">
            <v>1.2E-2</v>
          </cell>
          <cell r="AG29">
            <v>7.0000000000000001E-3</v>
          </cell>
          <cell r="AH29">
            <v>6.0000000000000001E-3</v>
          </cell>
          <cell r="AI29">
            <v>0.01</v>
          </cell>
          <cell r="AJ29">
            <v>-0.01</v>
          </cell>
          <cell r="AK29">
            <v>1.2999999999999999E-2</v>
          </cell>
          <cell r="AL29">
            <v>1E-3</v>
          </cell>
          <cell r="AM29">
            <v>0</v>
          </cell>
          <cell r="AN29">
            <v>2.5000000000000001E-2</v>
          </cell>
          <cell r="AO29">
            <v>0.411634</v>
          </cell>
          <cell r="AP29">
            <v>0.43763400000000002</v>
          </cell>
          <cell r="AQ29">
            <v>0.27685799999999999</v>
          </cell>
          <cell r="AR29">
            <v>0.34213299999999996</v>
          </cell>
          <cell r="AS29">
            <v>0.40754600000000002</v>
          </cell>
          <cell r="AT29">
            <v>0.28569699999999998</v>
          </cell>
          <cell r="AU29">
            <v>1.3122340000000001</v>
          </cell>
          <cell r="AV29">
            <v>0.21534800000000001</v>
          </cell>
          <cell r="AW29">
            <v>6.6937999999999998E-2</v>
          </cell>
          <cell r="AX29">
            <v>0.13</v>
          </cell>
          <cell r="AY29">
            <v>0.151</v>
          </cell>
          <cell r="AZ29">
            <v>0.56328600000000006</v>
          </cell>
          <cell r="BA29">
            <v>0.21534800000000001</v>
          </cell>
          <cell r="BB29">
            <v>-0.26600000000000001</v>
          </cell>
          <cell r="BC29">
            <v>1.1160000000000001</v>
          </cell>
          <cell r="BD29">
            <v>0.28367200000000004</v>
          </cell>
          <cell r="BE29">
            <v>1.3490200000000003</v>
          </cell>
          <cell r="BF29">
            <v>0</v>
          </cell>
          <cell r="BG29">
            <v>-0.64800000000000002</v>
          </cell>
          <cell r="BH29">
            <v>-0.54</v>
          </cell>
          <cell r="BI29">
            <v>-0.21099999999999999</v>
          </cell>
          <cell r="BJ29">
            <v>-1.3990000000000002</v>
          </cell>
          <cell r="BK29">
            <v>-0.46300000000000002</v>
          </cell>
          <cell r="BL29">
            <v>0.79400000000000004</v>
          </cell>
          <cell r="BM29">
            <v>0.71899999999999997</v>
          </cell>
          <cell r="BN29">
            <v>7.2999999999999995E-2</v>
          </cell>
          <cell r="BO29">
            <v>1.123</v>
          </cell>
        </row>
        <row r="30">
          <cell r="A30" t="str">
            <v>Pretax Income</v>
          </cell>
          <cell r="E30">
            <v>0.4649999999999998</v>
          </cell>
          <cell r="F30">
            <v>0.82499999999999962</v>
          </cell>
          <cell r="G30">
            <v>1.9117540000000031</v>
          </cell>
          <cell r="H30">
            <v>0.67900000000000016</v>
          </cell>
          <cell r="I30">
            <v>0.72399999999999953</v>
          </cell>
          <cell r="J30">
            <v>0.74699999999999978</v>
          </cell>
          <cell r="K30">
            <v>0.74299999999999977</v>
          </cell>
          <cell r="L30">
            <v>2.8929999999999993</v>
          </cell>
          <cell r="M30">
            <v>0.67099999999999926</v>
          </cell>
          <cell r="N30">
            <v>0.753</v>
          </cell>
          <cell r="O30">
            <v>0.8129999999999995</v>
          </cell>
          <cell r="P30">
            <v>0.82400000000000062</v>
          </cell>
          <cell r="Q30">
            <v>3.0609999999999995</v>
          </cell>
          <cell r="R30">
            <v>0.93399999999999916</v>
          </cell>
          <cell r="S30">
            <v>1.0940000000000003</v>
          </cell>
          <cell r="T30">
            <v>1.2560000000000009</v>
          </cell>
          <cell r="U30">
            <v>1.2590000000000006</v>
          </cell>
          <cell r="V30">
            <v>4.543000000000001</v>
          </cell>
          <cell r="W30">
            <v>1.2509999999999994</v>
          </cell>
          <cell r="X30">
            <v>1.5149999999999992</v>
          </cell>
          <cell r="Y30">
            <v>1.9140000000000008</v>
          </cell>
          <cell r="Z30">
            <v>2.1379999999999977</v>
          </cell>
          <cell r="AA30">
            <v>6.8179999999999978</v>
          </cell>
          <cell r="AB30">
            <v>2.0739999999999994</v>
          </cell>
          <cell r="AC30">
            <v>2.1410000000000027</v>
          </cell>
          <cell r="AD30">
            <v>2.3119999999999994</v>
          </cell>
          <cell r="AE30">
            <v>2.5150000000000015</v>
          </cell>
          <cell r="AF30">
            <v>9.0420000000000016</v>
          </cell>
          <cell r="AG30">
            <v>2.4589999999999992</v>
          </cell>
          <cell r="AH30">
            <v>2.4879999999999995</v>
          </cell>
          <cell r="AI30">
            <v>2.4470000000000001</v>
          </cell>
          <cell r="AJ30">
            <v>2.1370000000000027</v>
          </cell>
          <cell r="AK30">
            <v>9.5310000000000024</v>
          </cell>
          <cell r="AL30">
            <v>2.9789999999999992</v>
          </cell>
          <cell r="AM30">
            <v>3.2930000000000015</v>
          </cell>
          <cell r="AN30">
            <v>3.8920000000000035</v>
          </cell>
          <cell r="AO30">
            <v>4.3182490000000033</v>
          </cell>
          <cell r="AP30">
            <v>14.482249000000007</v>
          </cell>
          <cell r="AQ30">
            <v>5.3080079999999956</v>
          </cell>
          <cell r="AR30">
            <v>5.7211759999999972</v>
          </cell>
          <cell r="AS30">
            <v>6.3583390000000115</v>
          </cell>
          <cell r="AT30">
            <v>6.5643680000000169</v>
          </cell>
          <cell r="AU30">
            <v>23.951891000000021</v>
          </cell>
          <cell r="AV30">
            <v>6.1074009999999817</v>
          </cell>
          <cell r="AW30">
            <v>6.0905809999999967</v>
          </cell>
          <cell r="AX30">
            <v>6.8220000000000116</v>
          </cell>
          <cell r="AY30">
            <v>7.8690000000000113</v>
          </cell>
          <cell r="AZ30">
            <v>26.888982000000013</v>
          </cell>
          <cell r="BA30">
            <v>7.9213479999999974</v>
          </cell>
          <cell r="BB30">
            <v>8.8110000000000142</v>
          </cell>
          <cell r="BC30">
            <v>1.9831558600000174</v>
          </cell>
          <cell r="BD30">
            <v>1.5609979999999908</v>
          </cell>
          <cell r="BE30">
            <v>20.276501860000021</v>
          </cell>
          <cell r="BF30">
            <v>3.009999999999958</v>
          </cell>
          <cell r="BG30">
            <v>5.4740000000000064</v>
          </cell>
          <cell r="BH30">
            <v>9.1030000000000335</v>
          </cell>
          <cell r="BI30">
            <v>10.841000000000028</v>
          </cell>
          <cell r="BJ30">
            <v>28.428000000000026</v>
          </cell>
          <cell r="BK30">
            <v>8.5689999999999547</v>
          </cell>
          <cell r="BL30">
            <v>0.35700000000002108</v>
          </cell>
          <cell r="BM30">
            <v>-4.8000000000003484E-2</v>
          </cell>
          <cell r="BN30">
            <v>2.117999999999963</v>
          </cell>
          <cell r="BO30">
            <v>10.995999999999935</v>
          </cell>
        </row>
        <row r="31">
          <cell r="A31" t="str">
            <v xml:space="preserve">  Pretax Margin</v>
          </cell>
          <cell r="E31">
            <v>6.8131868131868098E-2</v>
          </cell>
          <cell r="F31">
            <v>0.10193994810329911</v>
          </cell>
          <cell r="G31">
            <v>0.1055869242707919</v>
          </cell>
          <cell r="H31">
            <v>0.11858190709046458</v>
          </cell>
          <cell r="I31">
            <v>0.13223744292237435</v>
          </cell>
          <cell r="J31">
            <v>0.14624119028974156</v>
          </cell>
          <cell r="K31">
            <v>0.14803745766088858</v>
          </cell>
          <cell r="L31">
            <v>0.13564328582145532</v>
          </cell>
          <cell r="M31">
            <v>0.11355559316297162</v>
          </cell>
          <cell r="N31">
            <v>9.0396158463385348E-2</v>
          </cell>
          <cell r="O31">
            <v>8.6214209968186586E-2</v>
          </cell>
          <cell r="P31">
            <v>8.5273724516195859E-2</v>
          </cell>
          <cell r="Q31">
            <v>9.1833673346933861E-2</v>
          </cell>
          <cell r="R31">
            <v>9.3907098330987246E-2</v>
          </cell>
          <cell r="S31">
            <v>9.43754313319531E-2</v>
          </cell>
          <cell r="T31">
            <v>8.3344392833443984E-2</v>
          </cell>
          <cell r="U31">
            <v>8.9678752047866697E-2</v>
          </cell>
          <cell r="V31">
            <v>8.9699291172231341E-2</v>
          </cell>
          <cell r="W31">
            <v>8.2318878726064318E-2</v>
          </cell>
          <cell r="X31">
            <v>8.8788606927269489E-2</v>
          </cell>
          <cell r="Y31">
            <v>9.7782773066312487E-2</v>
          </cell>
          <cell r="Z31">
            <v>8.8990634755462969E-2</v>
          </cell>
          <cell r="AA31">
            <v>8.9877272307834252E-2</v>
          </cell>
          <cell r="AB31">
            <v>8.5437693099896989E-2</v>
          </cell>
          <cell r="AC31">
            <v>8.5486124975045014E-2</v>
          </cell>
          <cell r="AD31">
            <v>9.211522371409217E-2</v>
          </cell>
          <cell r="AE31">
            <v>0.10589473684210532</v>
          </cell>
          <cell r="AF31">
            <v>9.2106469455734516E-2</v>
          </cell>
          <cell r="AG31">
            <v>0.10638113778931427</v>
          </cell>
          <cell r="AH31">
            <v>0.10521864163071976</v>
          </cell>
          <cell r="AI31">
            <v>0.10031566432993072</v>
          </cell>
          <cell r="AJ31">
            <v>8.1567998778579426E-2</v>
          </cell>
          <cell r="AK31">
            <v>9.7901451419062618E-2</v>
          </cell>
          <cell r="AL31">
            <v>9.8048250666491102E-2</v>
          </cell>
          <cell r="AM31">
            <v>9.8298507462686605E-2</v>
          </cell>
          <cell r="AN31">
            <v>6.2467899332306162E-2</v>
          </cell>
          <cell r="AO31">
            <v>5.7493232952049271E-2</v>
          </cell>
          <cell r="AP31">
            <v>7.1945104752348055E-2</v>
          </cell>
          <cell r="AQ31">
            <v>7.0097065008089099E-2</v>
          </cell>
          <cell r="AR31">
            <v>7.3202408053547427E-2</v>
          </cell>
          <cell r="AS31">
            <v>7.6438128407261732E-2</v>
          </cell>
          <cell r="AT31">
            <v>7.445384772961576E-2</v>
          </cell>
          <cell r="AU31">
            <v>7.3646230487768818E-2</v>
          </cell>
          <cell r="AV31">
            <v>5.6525809408799511E-2</v>
          </cell>
          <cell r="AW31">
            <v>4.5919607624301105E-2</v>
          </cell>
          <cell r="AX31">
            <v>4.885244727702396E-2</v>
          </cell>
          <cell r="AY31">
            <v>5.4745439619307432E-2</v>
          </cell>
          <cell r="AZ31">
            <v>5.1308489088225183E-2</v>
          </cell>
          <cell r="BA31">
            <v>5.4053662331281629E-2</v>
          </cell>
          <cell r="BB31">
            <v>5.4181194310697962E-2</v>
          </cell>
          <cell r="BC31">
            <v>8.6272930786967308E-3</v>
          </cell>
          <cell r="BD31">
            <v>4.6074138223978741E-3</v>
          </cell>
          <cell r="BE31">
            <v>2.30982184538772E-2</v>
          </cell>
          <cell r="BF31">
            <v>8.6208131059270481E-3</v>
          </cell>
          <cell r="BG31">
            <v>1.3463789931426676E-2</v>
          </cell>
          <cell r="BH31">
            <v>1.9808939374156839E-2</v>
          </cell>
          <cell r="BI31">
            <v>2.2139942572162667E-2</v>
          </cell>
          <cell r="BJ31">
            <v>1.6674047245480019E-2</v>
          </cell>
          <cell r="BK31">
            <v>1.9840011113554962E-2</v>
          </cell>
          <cell r="BL31">
            <v>1.1246467758551288E-3</v>
          </cell>
          <cell r="BM31">
            <v>-1.8606886874005592E-4</v>
          </cell>
          <cell r="BN31">
            <v>7.8548302755864722E-3</v>
          </cell>
          <cell r="BO31">
            <v>8.6111437409451697E-3</v>
          </cell>
        </row>
        <row r="32">
          <cell r="A32" t="str">
            <v>Tax Provision</v>
          </cell>
          <cell r="E32">
            <v>0</v>
          </cell>
          <cell r="F32">
            <v>0.113</v>
          </cell>
          <cell r="G32">
            <v>0.54403099999999993</v>
          </cell>
          <cell r="H32">
            <v>0.22900000000000001</v>
          </cell>
          <cell r="I32">
            <v>0.245</v>
          </cell>
          <cell r="J32">
            <v>0.28899999999999998</v>
          </cell>
          <cell r="K32">
            <v>0.33300000000000002</v>
          </cell>
          <cell r="L32">
            <v>1.0959999999999999</v>
          </cell>
          <cell r="M32">
            <v>0.254</v>
          </cell>
          <cell r="N32">
            <v>0.28899999999999998</v>
          </cell>
          <cell r="O32">
            <v>0.30499999999999999</v>
          </cell>
          <cell r="P32">
            <v>0.32500000000000001</v>
          </cell>
          <cell r="Q32">
            <v>1.1729999999999998</v>
          </cell>
          <cell r="R32">
            <v>0.36499999999999999</v>
          </cell>
          <cell r="S32">
            <v>0.42499999999999999</v>
          </cell>
          <cell r="T32">
            <v>0.44800000000000001</v>
          </cell>
          <cell r="U32">
            <v>0.39100000000000001</v>
          </cell>
          <cell r="V32">
            <v>1.629</v>
          </cell>
          <cell r="W32">
            <v>0.46200000000000002</v>
          </cell>
          <cell r="X32">
            <v>0.55500000000000005</v>
          </cell>
          <cell r="Y32">
            <v>0.7</v>
          </cell>
          <cell r="Z32">
            <v>0.76100000000000001</v>
          </cell>
          <cell r="AA32">
            <v>2.4780000000000002</v>
          </cell>
          <cell r="AB32">
            <v>0.73899999999999999</v>
          </cell>
          <cell r="AC32">
            <v>0.76600000000000001</v>
          </cell>
          <cell r="AD32">
            <v>0.83899999999999997</v>
          </cell>
          <cell r="AE32">
            <v>0.92800000000000005</v>
          </cell>
          <cell r="AF32">
            <v>3.2719999999999998</v>
          </cell>
          <cell r="AG32">
            <v>0.89</v>
          </cell>
          <cell r="AH32">
            <v>0.9</v>
          </cell>
          <cell r="AI32">
            <v>0.88600000000000001</v>
          </cell>
          <cell r="AJ32">
            <v>0.70699999999999996</v>
          </cell>
          <cell r="AK32">
            <v>3.383</v>
          </cell>
          <cell r="AL32">
            <v>1.141</v>
          </cell>
          <cell r="AM32">
            <v>1.268</v>
          </cell>
          <cell r="AN32">
            <v>1.5269999999999999</v>
          </cell>
          <cell r="AO32">
            <v>1.682952</v>
          </cell>
          <cell r="AP32">
            <v>5.6189520000000002</v>
          </cell>
          <cell r="AQ32">
            <v>2.0170780000000001</v>
          </cell>
          <cell r="AR32">
            <v>2.1644929999999998</v>
          </cell>
          <cell r="AS32">
            <v>2.3455850000000003</v>
          </cell>
          <cell r="AT32">
            <v>2.3350270000000002</v>
          </cell>
          <cell r="AU32">
            <v>8.8621829999999999</v>
          </cell>
          <cell r="AV32">
            <v>2.3654450000000002</v>
          </cell>
          <cell r="AW32">
            <v>2.3551739999999999</v>
          </cell>
          <cell r="AX32">
            <v>2.64</v>
          </cell>
          <cell r="AY32">
            <v>3.1560000000000001</v>
          </cell>
          <cell r="AZ32">
            <v>10.516619</v>
          </cell>
          <cell r="BA32">
            <v>2.8839999999999999</v>
          </cell>
          <cell r="BB32">
            <v>3.206</v>
          </cell>
          <cell r="BC32">
            <v>0.64700000000000002</v>
          </cell>
          <cell r="BD32">
            <v>0.26778500000000005</v>
          </cell>
          <cell r="BE32">
            <v>7.004785</v>
          </cell>
          <cell r="BF32">
            <v>1.0329999999999999</v>
          </cell>
          <cell r="BG32">
            <v>1.869</v>
          </cell>
          <cell r="BH32">
            <v>2.867</v>
          </cell>
          <cell r="BI32">
            <v>2.76</v>
          </cell>
          <cell r="BJ32">
            <v>8.5289999999999999</v>
          </cell>
          <cell r="BK32">
            <v>2.1909999999999998</v>
          </cell>
          <cell r="BL32">
            <v>-0.89700000000000002</v>
          </cell>
          <cell r="BM32">
            <v>-5.234</v>
          </cell>
          <cell r="BN32">
            <v>-4.1000000000000002E-2</v>
          </cell>
          <cell r="BO32">
            <v>-3.9810000000000003</v>
          </cell>
        </row>
        <row r="33">
          <cell r="A33" t="str">
            <v>Tax Rate (%)</v>
          </cell>
          <cell r="E33">
            <v>0</v>
          </cell>
          <cell r="F33">
            <v>0.13696969696969705</v>
          </cell>
          <cell r="G33">
            <v>0.28457165513972982</v>
          </cell>
          <cell r="H33">
            <v>0.33726067746686295</v>
          </cell>
          <cell r="I33">
            <v>0.33839779005524884</v>
          </cell>
          <cell r="J33">
            <v>0.38688085676037492</v>
          </cell>
          <cell r="K33">
            <v>0.44818304172274581</v>
          </cell>
          <cell r="L33">
            <v>0.37884548911164884</v>
          </cell>
          <cell r="M33">
            <v>0.3785394932935921</v>
          </cell>
          <cell r="N33">
            <v>0.38379814077025232</v>
          </cell>
          <cell r="O33">
            <v>0.37515375153751562</v>
          </cell>
          <cell r="P33">
            <v>0.39441747572815505</v>
          </cell>
          <cell r="Q33">
            <v>0.38320810192747468</v>
          </cell>
          <cell r="R33">
            <v>0.39079229122055709</v>
          </cell>
          <cell r="S33">
            <v>0.38848263254113335</v>
          </cell>
          <cell r="T33">
            <v>0.35668789808917173</v>
          </cell>
          <cell r="U33">
            <v>0.31056393963463053</v>
          </cell>
          <cell r="V33">
            <v>0.35857362976007034</v>
          </cell>
          <cell r="W33">
            <v>0.36930455635491627</v>
          </cell>
          <cell r="X33">
            <v>0.36633663366336655</v>
          </cell>
          <cell r="Y33">
            <v>0.36572622779519315</v>
          </cell>
          <cell r="Z33">
            <v>0.35594013096351768</v>
          </cell>
          <cell r="AA33">
            <v>0.36344969199178662</v>
          </cell>
          <cell r="AB33">
            <v>0.35631629701060763</v>
          </cell>
          <cell r="AC33">
            <v>0.35777673984119523</v>
          </cell>
          <cell r="AD33">
            <v>0.36288927335640148</v>
          </cell>
          <cell r="AE33">
            <v>0.36898608349900575</v>
          </cell>
          <cell r="AF33">
            <v>0.36186684361866833</v>
          </cell>
          <cell r="AG33">
            <v>0.36193574623830838</v>
          </cell>
          <cell r="AH33">
            <v>0.36173633440514474</v>
          </cell>
          <cell r="AI33">
            <v>0.36207601144258272</v>
          </cell>
          <cell r="AJ33">
            <v>0.33083762283575063</v>
          </cell>
          <cell r="AK33">
            <v>0.35494701500367215</v>
          </cell>
          <cell r="AL33">
            <v>0.38301443437395111</v>
          </cell>
          <cell r="AM33">
            <v>0.3850592165198905</v>
          </cell>
          <cell r="AN33">
            <v>0.39234326824254845</v>
          </cell>
          <cell r="AO33">
            <v>0.38973018925031855</v>
          </cell>
          <cell r="AP33">
            <v>0.38798890973356398</v>
          </cell>
          <cell r="AQ33">
            <v>0.38000658627492684</v>
          </cell>
          <cell r="AR33">
            <v>0.37833008458400874</v>
          </cell>
          <cell r="AS33">
            <v>0.36889901592223945</v>
          </cell>
          <cell r="AT33">
            <v>0.35571238541166406</v>
          </cell>
          <cell r="AU33">
            <v>0.36999930402154851</v>
          </cell>
          <cell r="AV33">
            <v>0.38730795636310883</v>
          </cell>
          <cell r="AW33">
            <v>0.38669118758949289</v>
          </cell>
          <cell r="AX33">
            <v>0.38698328935795889</v>
          </cell>
          <cell r="AY33">
            <v>0.40106747998474973</v>
          </cell>
          <cell r="AZ33">
            <v>0.39111257540356104</v>
          </cell>
          <cell r="BA33">
            <v>0.36407944708400652</v>
          </cell>
          <cell r="BB33">
            <v>0.363863352627397</v>
          </cell>
          <cell r="BC33">
            <v>0.32624768080507516</v>
          </cell>
          <cell r="BD33">
            <v>0.17154730499334506</v>
          </cell>
          <cell r="BE33">
            <v>0.34546318928012532</v>
          </cell>
          <cell r="BF33">
            <v>0.34318936877076889</v>
          </cell>
          <cell r="BG33">
            <v>0.34143222506393822</v>
          </cell>
          <cell r="BH33">
            <v>0.31495111501702622</v>
          </cell>
          <cell r="BI33">
            <v>0.25458906004981025</v>
          </cell>
          <cell r="BJ33">
            <v>0.30002110595187814</v>
          </cell>
          <cell r="BK33">
            <v>0.25568911191504395</v>
          </cell>
          <cell r="BL33">
            <v>0.3</v>
          </cell>
          <cell r="BM33">
            <v>8.5000000000000006E-2</v>
          </cell>
          <cell r="BN33">
            <v>0.115</v>
          </cell>
          <cell r="BO33">
            <v>-0.36204074208803422</v>
          </cell>
        </row>
        <row r="34">
          <cell r="A34" t="str">
            <v>Net Income (before charges)</v>
          </cell>
          <cell r="E34">
            <v>0.4649999999999998</v>
          </cell>
          <cell r="F34">
            <v>22.712</v>
          </cell>
          <cell r="G34">
            <v>1.3677230000000031</v>
          </cell>
          <cell r="H34">
            <v>0.45000000000000018</v>
          </cell>
          <cell r="I34">
            <v>0.47899999999999954</v>
          </cell>
          <cell r="J34">
            <v>0.4579999999999998</v>
          </cell>
          <cell r="K34">
            <v>0.40999999999999975</v>
          </cell>
          <cell r="L34">
            <v>1.7969999999999995</v>
          </cell>
          <cell r="M34">
            <v>0.41699999999999926</v>
          </cell>
          <cell r="N34">
            <v>0.46400000000000002</v>
          </cell>
          <cell r="O34">
            <v>0.50799999999999956</v>
          </cell>
          <cell r="P34">
            <v>0.49900000000000061</v>
          </cell>
          <cell r="Q34">
            <v>1.8879999999999997</v>
          </cell>
          <cell r="R34">
            <v>0.56899999999999917</v>
          </cell>
          <cell r="S34">
            <v>0.66900000000000026</v>
          </cell>
          <cell r="T34">
            <v>0.80800000000000094</v>
          </cell>
          <cell r="U34">
            <v>0.86800000000000055</v>
          </cell>
          <cell r="V34">
            <v>2.914000000000001</v>
          </cell>
          <cell r="W34">
            <v>0.90059999999999951</v>
          </cell>
          <cell r="X34">
            <v>0.95999999999999919</v>
          </cell>
          <cell r="Y34">
            <v>1.2140000000000009</v>
          </cell>
          <cell r="Z34">
            <v>1.3769999999999976</v>
          </cell>
          <cell r="AA34">
            <v>4.4515999999999982</v>
          </cell>
          <cell r="AB34">
            <v>1.3349999999999995</v>
          </cell>
          <cell r="AC34">
            <v>1.3750000000000027</v>
          </cell>
          <cell r="AD34">
            <v>1.4729999999999994</v>
          </cell>
          <cell r="AE34">
            <v>1.5870000000000015</v>
          </cell>
          <cell r="AF34">
            <v>5.7700000000000014</v>
          </cell>
          <cell r="AG34">
            <v>1.5689999999999991</v>
          </cell>
          <cell r="AH34">
            <v>1.5879999999999996</v>
          </cell>
          <cell r="AI34">
            <v>1.5609999999999999</v>
          </cell>
          <cell r="AJ34">
            <v>1.4300000000000028</v>
          </cell>
          <cell r="AK34">
            <v>6.1480000000000024</v>
          </cell>
          <cell r="AL34">
            <v>1.8379999999999992</v>
          </cell>
          <cell r="AM34">
            <v>2.0250000000000012</v>
          </cell>
          <cell r="AN34">
            <v>2.3650000000000038</v>
          </cell>
          <cell r="AO34">
            <v>2.6352970000000031</v>
          </cell>
          <cell r="AP34">
            <v>8.8632970000000064</v>
          </cell>
          <cell r="AQ34">
            <v>3.2909299999999955</v>
          </cell>
          <cell r="AR34">
            <v>3.5566829999999974</v>
          </cell>
          <cell r="AS34">
            <v>4.0127540000000117</v>
          </cell>
          <cell r="AT34">
            <v>4.2293410000000167</v>
          </cell>
          <cell r="AU34">
            <v>15.089708000000019</v>
          </cell>
          <cell r="AV34">
            <v>3.7419559999999814</v>
          </cell>
          <cell r="AW34">
            <v>3.7354069999999968</v>
          </cell>
          <cell r="AX34">
            <v>4.182000000000011</v>
          </cell>
          <cell r="AY34">
            <v>4.7130000000000116</v>
          </cell>
          <cell r="AZ34">
            <v>16.372363000000014</v>
          </cell>
          <cell r="BA34">
            <v>5.0373479999999979</v>
          </cell>
          <cell r="BB34">
            <v>5.6050000000000146</v>
          </cell>
          <cell r="BC34">
            <v>1.3361558600000174</v>
          </cell>
          <cell r="BD34">
            <v>1.2932129999999908</v>
          </cell>
          <cell r="BE34">
            <v>13.271716860000021</v>
          </cell>
          <cell r="BF34">
            <v>1.9769999999999581</v>
          </cell>
          <cell r="BG34">
            <v>3.6050000000000066</v>
          </cell>
          <cell r="BH34">
            <v>6.2360000000000335</v>
          </cell>
          <cell r="BI34">
            <v>8.0810000000000279</v>
          </cell>
          <cell r="BJ34">
            <v>19.899000000000026</v>
          </cell>
          <cell r="BK34">
            <v>6.3779999999999548</v>
          </cell>
          <cell r="BL34">
            <v>1.2540000000000211</v>
          </cell>
          <cell r="BM34">
            <v>5.1859999999999964</v>
          </cell>
          <cell r="BN34">
            <v>2.1589999999999629</v>
          </cell>
          <cell r="BO34">
            <v>14.976999999999936</v>
          </cell>
        </row>
        <row r="35">
          <cell r="A35" t="str">
            <v xml:space="preserve">  Net Margin</v>
          </cell>
          <cell r="E35">
            <v>6.8131868131868098E-2</v>
          </cell>
          <cell r="F35">
            <v>2.806375880390461</v>
          </cell>
          <cell r="G35">
            <v>7.5539878469939342E-2</v>
          </cell>
          <cell r="H35">
            <v>7.8588892769821894E-2</v>
          </cell>
          <cell r="I35">
            <v>8.7488584474885764E-2</v>
          </cell>
          <cell r="J35">
            <v>8.9663273296789317E-2</v>
          </cell>
          <cell r="K35">
            <v>8.1689579597529344E-2</v>
          </cell>
          <cell r="L35">
            <v>8.4255438859714898E-2</v>
          </cell>
          <cell r="M35">
            <v>7.0570316466407046E-2</v>
          </cell>
          <cell r="N35">
            <v>5.5702280912364947E-2</v>
          </cell>
          <cell r="O35">
            <v>5.3870625662778324E-2</v>
          </cell>
          <cell r="P35">
            <v>5.1640277346579798E-2</v>
          </cell>
          <cell r="Q35">
            <v>5.6642265690627615E-2</v>
          </cell>
          <cell r="R35">
            <v>5.7208928212346591E-2</v>
          </cell>
          <cell r="S35">
            <v>5.7712215320910996E-2</v>
          </cell>
          <cell r="T35">
            <v>5.3616456536164626E-2</v>
          </cell>
          <cell r="U35">
            <v>6.1827765510364029E-2</v>
          </cell>
          <cell r="V35">
            <v>5.7535490749698909E-2</v>
          </cell>
          <cell r="W35">
            <v>5.9261696387444864E-2</v>
          </cell>
          <cell r="X35">
            <v>5.6262087557873715E-2</v>
          </cell>
          <cell r="Y35">
            <v>6.2021048329416614E-2</v>
          </cell>
          <cell r="Z35">
            <v>5.7315296566076902E-2</v>
          </cell>
          <cell r="AA35">
            <v>5.8682555794302566E-2</v>
          </cell>
          <cell r="AB35">
            <v>5.499485066941296E-2</v>
          </cell>
          <cell r="AC35">
            <v>5.490117787981643E-2</v>
          </cell>
          <cell r="AD35">
            <v>5.8687597115422901E-2</v>
          </cell>
          <cell r="AE35">
            <v>6.6821052631579017E-2</v>
          </cell>
          <cell r="AF35">
            <v>5.8776192076928579E-2</v>
          </cell>
          <cell r="AG35">
            <v>6.7878001297858495E-2</v>
          </cell>
          <cell r="AH35">
            <v>6.7157235896134634E-2</v>
          </cell>
          <cell r="AI35">
            <v>6.3993768704136422E-2</v>
          </cell>
          <cell r="AJ35">
            <v>5.4582235963204807E-2</v>
          </cell>
          <cell r="AK35">
            <v>6.3151623473339316E-2</v>
          </cell>
          <cell r="AL35">
            <v>6.0494355396109645E-2</v>
          </cell>
          <cell r="AM35">
            <v>6.0447761194029885E-2</v>
          </cell>
          <cell r="AN35">
            <v>3.7959039548022655E-2</v>
          </cell>
          <cell r="AO35">
            <v>3.5086384393034457E-2</v>
          </cell>
          <cell r="AP35">
            <v>4.4031201998817479E-2</v>
          </cell>
          <cell r="AQ35">
            <v>4.3459718626473534E-2</v>
          </cell>
          <cell r="AR35">
            <v>4.5507734822895704E-2</v>
          </cell>
          <cell r="AS35">
            <v>4.8240178058885107E-2</v>
          </cell>
          <cell r="AT35">
            <v>4.7969691950637328E-2</v>
          </cell>
          <cell r="AU35">
            <v>4.6397176463483798E-2</v>
          </cell>
          <cell r="AV35">
            <v>3.4632913684906785E-2</v>
          </cell>
          <cell r="AW35">
            <v>2.8162900018416578E-2</v>
          </cell>
          <cell r="AX35">
            <v>2.9947366536574965E-2</v>
          </cell>
          <cell r="AY35">
            <v>3.2788824110534527E-2</v>
          </cell>
          <cell r="AZ35">
            <v>3.1241093780863923E-2</v>
          </cell>
          <cell r="BA35">
            <v>3.4373834836843024E-2</v>
          </cell>
          <cell r="BB35">
            <v>3.4466643299450955E-2</v>
          </cell>
          <cell r="BC35">
            <v>5.8126587201462448E-3</v>
          </cell>
          <cell r="BD35">
            <v>3.8170243981764328E-3</v>
          </cell>
          <cell r="BE35">
            <v>1.5118634240111738E-2</v>
          </cell>
          <cell r="BF35">
            <v>5.6622416978131728E-3</v>
          </cell>
          <cell r="BG35">
            <v>8.8668181773462178E-3</v>
          </cell>
          <cell r="BH35">
            <v>1.3570091830961469E-2</v>
          </cell>
          <cell r="BI35">
            <v>1.6503355403158997E-2</v>
          </cell>
          <cell r="BJ35">
            <v>1.1671481150197236E-2</v>
          </cell>
          <cell r="BK35">
            <v>1.4767136291545491E-2</v>
          </cell>
          <cell r="BL35">
            <v>3.9504399353565041E-3</v>
          </cell>
          <cell r="BM35">
            <v>2.0103190693455401E-2</v>
          </cell>
          <cell r="BN35">
            <v>8.0068831751610951E-3</v>
          </cell>
          <cell r="BO35">
            <v>1.172872861114369E-2</v>
          </cell>
        </row>
        <row r="36">
          <cell r="A36" t="str">
            <v>EBITDA</v>
          </cell>
          <cell r="E36">
            <v>0.41199999999999981</v>
          </cell>
          <cell r="F36">
            <v>0.70899999999999963</v>
          </cell>
          <cell r="G36">
            <v>1.8479490000000027</v>
          </cell>
          <cell r="H36">
            <v>0.69000000000000017</v>
          </cell>
          <cell r="I36">
            <v>0.64599999999999957</v>
          </cell>
          <cell r="J36">
            <v>0.57199999999999973</v>
          </cell>
          <cell r="K36">
            <v>0.57399999999999973</v>
          </cell>
          <cell r="L36">
            <v>2.4819999999999993</v>
          </cell>
          <cell r="M36">
            <v>0.56199999999999928</v>
          </cell>
          <cell r="N36">
            <v>0.70299999999999996</v>
          </cell>
          <cell r="O36">
            <v>0.76799999999999946</v>
          </cell>
          <cell r="P36">
            <v>0.78200000000000058</v>
          </cell>
          <cell r="Q36">
            <v>2.8149999999999991</v>
          </cell>
          <cell r="R36">
            <v>0.90899999999999914</v>
          </cell>
          <cell r="S36">
            <v>0.96600000000000019</v>
          </cell>
          <cell r="T36">
            <v>1.1040000000000008</v>
          </cell>
          <cell r="U36">
            <v>1.1800000000000004</v>
          </cell>
          <cell r="V36">
            <v>4.1590000000000007</v>
          </cell>
          <cell r="W36">
            <v>1.1429999999999996</v>
          </cell>
          <cell r="X36">
            <v>1.4289999999999992</v>
          </cell>
          <cell r="Y36">
            <v>1.820000000000001</v>
          </cell>
          <cell r="Z36">
            <v>2.0719999999999974</v>
          </cell>
          <cell r="AA36">
            <v>6.4639999999999969</v>
          </cell>
          <cell r="AB36">
            <v>2.0069999999999997</v>
          </cell>
          <cell r="AC36">
            <v>2.0880000000000027</v>
          </cell>
          <cell r="AD36">
            <v>2.2429999999999994</v>
          </cell>
          <cell r="AE36">
            <v>2.4400000000000013</v>
          </cell>
          <cell r="AF36">
            <v>8.7780000000000022</v>
          </cell>
          <cell r="AG36">
            <v>2.3769999999999989</v>
          </cell>
          <cell r="AH36">
            <v>2.4039999999999999</v>
          </cell>
          <cell r="AI36">
            <v>2.3760000000000003</v>
          </cell>
          <cell r="AJ36">
            <v>2.0930000000000026</v>
          </cell>
          <cell r="AK36">
            <v>9.2500000000000018</v>
          </cell>
          <cell r="AL36">
            <v>2.9409999999999994</v>
          </cell>
          <cell r="AM36">
            <v>3.3820000000000014</v>
          </cell>
          <cell r="AN36">
            <v>4.427000000000004</v>
          </cell>
          <cell r="AO36">
            <v>4.6408060000000031</v>
          </cell>
          <cell r="AP36">
            <v>15.390806000000007</v>
          </cell>
          <cell r="AQ36">
            <v>5.6448059999999955</v>
          </cell>
          <cell r="AR36">
            <v>6.0064369999999974</v>
          </cell>
          <cell r="AS36">
            <v>6.5668320000000113</v>
          </cell>
          <cell r="AT36">
            <v>6.893765000000017</v>
          </cell>
          <cell r="AU36">
            <v>25.111840000000022</v>
          </cell>
          <cell r="AV36">
            <v>6.793638999999982</v>
          </cell>
          <cell r="AW36">
            <v>7.3104689999999959</v>
          </cell>
          <cell r="AX36">
            <v>7.8670000000000115</v>
          </cell>
          <cell r="AY36">
            <v>8.7480000000000118</v>
          </cell>
          <cell r="AZ36">
            <v>44.026108000000015</v>
          </cell>
          <cell r="BA36">
            <v>12.737999999999998</v>
          </cell>
          <cell r="BB36">
            <v>15.577000000000014</v>
          </cell>
          <cell r="BC36">
            <v>12.722155860000015</v>
          </cell>
          <cell r="BD36">
            <v>23.01405699999999</v>
          </cell>
          <cell r="BE36">
            <v>64.051212860000021</v>
          </cell>
          <cell r="BF36">
            <v>24.564999999999955</v>
          </cell>
          <cell r="BG36">
            <v>25.972000000000008</v>
          </cell>
          <cell r="BH36">
            <v>29.377000000000034</v>
          </cell>
          <cell r="BI36">
            <v>29.622000000000028</v>
          </cell>
          <cell r="BJ36">
            <v>109.53600000000003</v>
          </cell>
          <cell r="BK36">
            <v>28.002999999999957</v>
          </cell>
          <cell r="BL36">
            <v>17.386000000000021</v>
          </cell>
          <cell r="BM36">
            <v>16.316999999999997</v>
          </cell>
          <cell r="BN36">
            <v>16.419999999999963</v>
          </cell>
          <cell r="BO36">
            <v>78.125999999999934</v>
          </cell>
        </row>
        <row r="37">
          <cell r="A37" t="str">
            <v xml:space="preserve">  EBITDA Margin</v>
          </cell>
          <cell r="E37">
            <v>6.0366300366300335E-2</v>
          </cell>
          <cell r="F37">
            <v>8.7606573582107952E-2</v>
          </cell>
          <cell r="G37">
            <v>0.10206294906106413</v>
          </cell>
          <cell r="H37">
            <v>0.12050296891372689</v>
          </cell>
          <cell r="I37">
            <v>0.11799086757990861</v>
          </cell>
          <cell r="J37">
            <v>0.11198120595144866</v>
          </cell>
          <cell r="K37">
            <v>0.11436541143654108</v>
          </cell>
          <cell r="L37">
            <v>0.11637284321080266</v>
          </cell>
          <cell r="M37">
            <v>9.5109155525469502E-2</v>
          </cell>
          <cell r="N37">
            <v>8.4393757503001196E-2</v>
          </cell>
          <cell r="O37">
            <v>8.1442205726405037E-2</v>
          </cell>
          <cell r="P37">
            <v>8.0927248266583929E-2</v>
          </cell>
          <cell r="Q37">
            <v>8.4453378135125379E-2</v>
          </cell>
          <cell r="R37">
            <v>9.1393525035189938E-2</v>
          </cell>
          <cell r="S37">
            <v>8.3333333333333343E-2</v>
          </cell>
          <cell r="T37">
            <v>7.3258128732581335E-2</v>
          </cell>
          <cell r="U37">
            <v>8.405157062468839E-2</v>
          </cell>
          <cell r="V37">
            <v>8.2117400833218168E-2</v>
          </cell>
          <cell r="W37">
            <v>7.5212212936763806E-2</v>
          </cell>
          <cell r="X37">
            <v>8.3748461583543293E-2</v>
          </cell>
          <cell r="Y37">
            <v>9.298048431592934E-2</v>
          </cell>
          <cell r="Z37">
            <v>8.6243496357960359E-2</v>
          </cell>
          <cell r="AA37">
            <v>8.5210719888213618E-2</v>
          </cell>
          <cell r="AB37">
            <v>8.2677651905252308E-2</v>
          </cell>
          <cell r="AC37">
            <v>8.3369934118586647E-2</v>
          </cell>
          <cell r="AD37">
            <v>8.9366110203593752E-2</v>
          </cell>
          <cell r="AE37">
            <v>0.10273684210526321</v>
          </cell>
          <cell r="AF37">
            <v>8.941722947162549E-2</v>
          </cell>
          <cell r="AG37">
            <v>0.10283365779796665</v>
          </cell>
          <cell r="AH37">
            <v>0.10166624376215849</v>
          </cell>
          <cell r="AI37">
            <v>9.7404993235764376E-2</v>
          </cell>
          <cell r="AJ37">
            <v>7.9888545364326977E-2</v>
          </cell>
          <cell r="AK37">
            <v>9.5015048329275958E-2</v>
          </cell>
          <cell r="AL37">
            <v>9.6797551262218992E-2</v>
          </cell>
          <cell r="AM37">
            <v>0.10095522388059706</v>
          </cell>
          <cell r="AN37">
            <v>7.1054827940421228E-2</v>
          </cell>
          <cell r="AO37">
            <v>6.1787761762526414E-2</v>
          </cell>
          <cell r="AP37">
            <v>7.6458646021972609E-2</v>
          </cell>
          <cell r="AQ37">
            <v>7.454478839143637E-2</v>
          </cell>
          <cell r="AR37">
            <v>7.6852320610644606E-2</v>
          </cell>
          <cell r="AS37">
            <v>7.894457147454946E-2</v>
          </cell>
          <cell r="AT37">
            <v>7.818990793839628E-2</v>
          </cell>
          <cell r="AU37">
            <v>7.7212791115823479E-2</v>
          </cell>
          <cell r="AV37">
            <v>6.2877145827855002E-2</v>
          </cell>
          <cell r="AW37">
            <v>5.5116887539894285E-2</v>
          </cell>
          <cell r="AX37">
            <v>5.6335708403451687E-2</v>
          </cell>
          <cell r="AY37">
            <v>6.0860732722036008E-2</v>
          </cell>
          <cell r="AZ37">
            <v>8.4008873296691669E-2</v>
          </cell>
          <cell r="BA37">
            <v>8.6921512699084241E-2</v>
          </cell>
          <cell r="BB37">
            <v>9.5787136962630984E-2</v>
          </cell>
          <cell r="BC37">
            <v>5.5345003088702376E-2</v>
          </cell>
          <cell r="BD37">
            <v>6.7927879684184816E-2</v>
          </cell>
          <cell r="BE37">
            <v>7.2964701559032508E-2</v>
          </cell>
          <cell r="BF37">
            <v>7.0355572739900493E-2</v>
          </cell>
          <cell r="BG37">
            <v>6.3880444300148581E-2</v>
          </cell>
          <cell r="BH37">
            <v>6.3926970448709652E-2</v>
          </cell>
          <cell r="BI37">
            <v>6.0495284463850336E-2</v>
          </cell>
          <cell r="BJ37">
            <v>6.4246814375998954E-2</v>
          </cell>
          <cell r="BK37">
            <v>6.4836017179703775E-2</v>
          </cell>
          <cell r="BL37">
            <v>5.4770613011249684E-2</v>
          </cell>
          <cell r="BM37">
            <v>6.3251786067318155E-2</v>
          </cell>
          <cell r="BN37">
            <v>6.0895331975982923E-2</v>
          </cell>
          <cell r="BO37">
            <v>6.1181722072124932E-2</v>
          </cell>
        </row>
        <row r="39">
          <cell r="A39" t="str">
            <v>Shares O/S - Basic</v>
          </cell>
          <cell r="E39">
            <v>9.5175000000000001</v>
          </cell>
          <cell r="F39">
            <v>9.5175000000000001</v>
          </cell>
          <cell r="G39">
            <v>9.4554089999999995</v>
          </cell>
          <cell r="H39">
            <v>9.4049999999999994</v>
          </cell>
          <cell r="I39">
            <v>9.4049999999999994</v>
          </cell>
          <cell r="J39">
            <v>14.238000000000001</v>
          </cell>
          <cell r="K39">
            <v>14.383944</v>
          </cell>
          <cell r="L39">
            <v>11.857986</v>
          </cell>
          <cell r="M39">
            <v>14.355</v>
          </cell>
          <cell r="N39">
            <v>14.355</v>
          </cell>
          <cell r="O39">
            <v>14.355</v>
          </cell>
          <cell r="P39">
            <v>14.355</v>
          </cell>
          <cell r="Q39">
            <v>14.355</v>
          </cell>
          <cell r="R39">
            <v>14.355</v>
          </cell>
          <cell r="S39">
            <v>17.477999999999998</v>
          </cell>
          <cell r="T39">
            <v>17.932500000000001</v>
          </cell>
          <cell r="U39">
            <v>18.855</v>
          </cell>
          <cell r="V39">
            <v>16.928999999999998</v>
          </cell>
          <cell r="W39">
            <v>17.932500000000001</v>
          </cell>
          <cell r="X39">
            <v>17.932500000000001</v>
          </cell>
          <cell r="Y39">
            <v>18.211500000000001</v>
          </cell>
          <cell r="Z39">
            <v>18.346499999999999</v>
          </cell>
          <cell r="AA39">
            <v>18.297000000000001</v>
          </cell>
          <cell r="AB39">
            <v>18.369</v>
          </cell>
          <cell r="AC39">
            <v>18.409500000000001</v>
          </cell>
          <cell r="AD39">
            <v>18.405000000000001</v>
          </cell>
          <cell r="AE39">
            <v>18.396000000000001</v>
          </cell>
          <cell r="AF39">
            <v>18.396000000000001</v>
          </cell>
          <cell r="AG39">
            <v>18.477</v>
          </cell>
          <cell r="AH39">
            <v>18.350999999999999</v>
          </cell>
          <cell r="AI39">
            <v>18.594000000000001</v>
          </cell>
          <cell r="AJ39">
            <v>18.486000000000001</v>
          </cell>
          <cell r="AK39">
            <v>18.477</v>
          </cell>
          <cell r="AL39">
            <v>18.594000000000001</v>
          </cell>
          <cell r="AM39">
            <v>18.350999999999999</v>
          </cell>
          <cell r="AN39">
            <v>20.866499999999998</v>
          </cell>
          <cell r="AO39">
            <v>24.849283500000002</v>
          </cell>
          <cell r="AP39">
            <v>20.665195874999998</v>
          </cell>
          <cell r="AQ39">
            <v>26.4417075</v>
          </cell>
          <cell r="AR39">
            <v>26.872163999999998</v>
          </cell>
          <cell r="AS39">
            <v>27.725361749999998</v>
          </cell>
          <cell r="AT39">
            <v>25.987614750000002</v>
          </cell>
          <cell r="AU39">
            <v>25.893915750000001</v>
          </cell>
          <cell r="AV39">
            <v>26.043153749999998</v>
          </cell>
          <cell r="AW39">
            <v>26.056946250000003</v>
          </cell>
          <cell r="AX39">
            <v>26.104499999999998</v>
          </cell>
          <cell r="AY39">
            <v>26.140499999999999</v>
          </cell>
          <cell r="AZ39">
            <v>26.086499999999997</v>
          </cell>
          <cell r="BA39">
            <v>26.223750000000003</v>
          </cell>
          <cell r="BB39">
            <v>28.701000000000001</v>
          </cell>
          <cell r="BC39">
            <v>35.158500000000004</v>
          </cell>
          <cell r="BD39">
            <v>36.898033499999997</v>
          </cell>
          <cell r="BE39">
            <v>31.745320875000001</v>
          </cell>
          <cell r="BF39">
            <v>36.558</v>
          </cell>
          <cell r="BG39">
            <v>36.66825</v>
          </cell>
          <cell r="BH39">
            <v>40.925249999999998</v>
          </cell>
          <cell r="BI39">
            <v>43.982999999999997</v>
          </cell>
          <cell r="BJ39">
            <v>39.533625000000001</v>
          </cell>
          <cell r="BK39">
            <v>44.093249999999998</v>
          </cell>
          <cell r="BL39">
            <v>44.111249999999998</v>
          </cell>
          <cell r="BM39">
            <v>44.201250000000002</v>
          </cell>
          <cell r="BN39">
            <v>44.214750000000002</v>
          </cell>
          <cell r="BO39">
            <v>44.155125000000005</v>
          </cell>
        </row>
        <row r="40">
          <cell r="A40" t="str">
            <v>Shares O/S - Diluted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27.572204250000002</v>
          </cell>
          <cell r="AU40">
            <v>27.1095975</v>
          </cell>
          <cell r="AV40">
            <v>27.591839999999998</v>
          </cell>
          <cell r="AW40">
            <v>27.268879499999997</v>
          </cell>
          <cell r="AX40">
            <v>27.258749999999999</v>
          </cell>
          <cell r="AY40">
            <v>28.125</v>
          </cell>
          <cell r="AZ40">
            <v>27.220499999999998</v>
          </cell>
          <cell r="BA40">
            <v>28.58175</v>
          </cell>
          <cell r="BB40">
            <v>31.02525</v>
          </cell>
          <cell r="BC40">
            <v>37.826999999999998</v>
          </cell>
          <cell r="BD40">
            <v>37.911282749999998</v>
          </cell>
          <cell r="BE40">
            <v>33.836320687499999</v>
          </cell>
          <cell r="BF40">
            <v>38.639249999999997</v>
          </cell>
          <cell r="BG40">
            <v>39.48075</v>
          </cell>
          <cell r="BH40">
            <v>44.482500000000002</v>
          </cell>
          <cell r="BI40">
            <v>46.01925</v>
          </cell>
          <cell r="BJ40">
            <v>42.155437500000005</v>
          </cell>
          <cell r="BK40">
            <v>45.728999999999999</v>
          </cell>
          <cell r="BL40">
            <v>44.111249999999998</v>
          </cell>
          <cell r="BM40">
            <v>44.201250000000002</v>
          </cell>
          <cell r="BN40">
            <v>44.214750000000002</v>
          </cell>
          <cell r="BO40">
            <v>44.564062499999999</v>
          </cell>
        </row>
        <row r="41">
          <cell r="A41" t="str">
            <v>E.P.S. - Basic</v>
          </cell>
          <cell r="E41">
            <v>4.8857368006304157E-2</v>
          </cell>
          <cell r="F41">
            <v>2.386340950879958</v>
          </cell>
          <cell r="G41">
            <v>0.14464979780356441</v>
          </cell>
          <cell r="H41">
            <v>4.7846889952153131E-2</v>
          </cell>
          <cell r="I41">
            <v>5.0930356193514041E-2</v>
          </cell>
          <cell r="J41">
            <v>3.2167439247085247E-2</v>
          </cell>
          <cell r="K41">
            <v>2.8504004186890589E-2</v>
          </cell>
          <cell r="L41">
            <v>0.15154344085074814</v>
          </cell>
          <cell r="M41">
            <v>2.9049111807732446E-2</v>
          </cell>
          <cell r="N41">
            <v>3.2323232323232323E-2</v>
          </cell>
          <cell r="O41">
            <v>3.5388366422849149E-2</v>
          </cell>
          <cell r="P41">
            <v>3.4761407175200321E-2</v>
          </cell>
          <cell r="Q41">
            <v>0.13152211772901426</v>
          </cell>
          <cell r="R41">
            <v>3.9637756879136128E-2</v>
          </cell>
          <cell r="S41">
            <v>3.8276690696876094E-2</v>
          </cell>
          <cell r="T41">
            <v>4.5057855848320137E-2</v>
          </cell>
          <cell r="U41">
            <v>4.6035534341023629E-2</v>
          </cell>
          <cell r="V41">
            <v>0.17213066335873362</v>
          </cell>
          <cell r="W41">
            <v>5.0221664575491397E-2</v>
          </cell>
          <cell r="X41">
            <v>5.3534086156419858E-2</v>
          </cell>
          <cell r="Y41">
            <v>6.666117563078279E-2</v>
          </cell>
          <cell r="Z41">
            <v>7.5055187637968965E-2</v>
          </cell>
          <cell r="AA41">
            <v>0.24329671530852043</v>
          </cell>
          <cell r="AB41">
            <v>7.2676792422015329E-2</v>
          </cell>
          <cell r="AC41">
            <v>7.4689698253619194E-2</v>
          </cell>
          <cell r="AD41">
            <v>8.0032599837000784E-2</v>
          </cell>
          <cell r="AE41">
            <v>8.6268754076973334E-2</v>
          </cell>
          <cell r="AF41">
            <v>0.31365514242226578</v>
          </cell>
          <cell r="AG41">
            <v>8.4916382529631379E-2</v>
          </cell>
          <cell r="AH41">
            <v>8.6534793744210109E-2</v>
          </cell>
          <cell r="AI41">
            <v>8.3951812412606214E-2</v>
          </cell>
          <cell r="AJ41">
            <v>7.7355836849507892E-2</v>
          </cell>
          <cell r="AK41">
            <v>0.33273799859284531</v>
          </cell>
          <cell r="AL41">
            <v>9.8849091104657366E-2</v>
          </cell>
          <cell r="AM41">
            <v>0.11034820990681714</v>
          </cell>
          <cell r="AN41">
            <v>0.11333956341504343</v>
          </cell>
          <cell r="AO41">
            <v>0.10605122678889324</v>
          </cell>
          <cell r="AP41">
            <v>0.42889973333001408</v>
          </cell>
          <cell r="AQ41">
            <v>0.12445981410239848</v>
          </cell>
          <cell r="AR41">
            <v>0.13235565993122092</v>
          </cell>
          <cell r="AS41">
            <v>0.14473225042771579</v>
          </cell>
          <cell r="AT41">
            <v>0.16274448581318976</v>
          </cell>
          <cell r="AU41">
            <v>0.5827511043786423</v>
          </cell>
          <cell r="AV41">
            <v>0.14368290553136184</v>
          </cell>
          <cell r="AW41">
            <v>0.14335551695740234</v>
          </cell>
          <cell r="AX41">
            <v>0.16020226397747558</v>
          </cell>
          <cell r="AY41">
            <v>0.18029494462615528</v>
          </cell>
          <cell r="AZ41">
            <v>0.62753563109239507</v>
          </cell>
          <cell r="BA41">
            <v>0.19209106249106239</v>
          </cell>
          <cell r="BB41">
            <v>0.19528936273997471</v>
          </cell>
          <cell r="BC41">
            <v>3.800377888704061E-2</v>
          </cell>
          <cell r="BD41">
            <v>3.504829058166449E-2</v>
          </cell>
          <cell r="BE41">
            <v>0.46043249469974218</v>
          </cell>
          <cell r="BF41">
            <v>5.4078450681108323E-2</v>
          </cell>
          <cell r="BG41">
            <v>9.8313936443653743E-2</v>
          </cell>
          <cell r="BH41">
            <v>0.15237536728547862</v>
          </cell>
          <cell r="BI41">
            <v>0.1837300775299554</v>
          </cell>
          <cell r="BJ41">
            <v>0.48849783194019608</v>
          </cell>
          <cell r="BK41">
            <v>0.13603442703815108</v>
          </cell>
          <cell r="BL41">
            <v>2.8428122077701744E-2</v>
          </cell>
          <cell r="BM41">
            <v>5.2939679307703038E-4</v>
          </cell>
          <cell r="BN41">
            <v>4.8829858814082694E-2</v>
          </cell>
          <cell r="BO41">
            <v>0.21382180472301254</v>
          </cell>
        </row>
        <row r="42">
          <cell r="A42" t="str">
            <v>E.P.S. - Diluted</v>
          </cell>
          <cell r="E42">
            <v>4.8857368006304157E-2</v>
          </cell>
          <cell r="F42">
            <v>2.386340950879958</v>
          </cell>
          <cell r="G42">
            <v>0.14464979780356441</v>
          </cell>
          <cell r="H42">
            <v>4.7846889952153131E-2</v>
          </cell>
          <cell r="I42">
            <v>5.0930356193514041E-2</v>
          </cell>
          <cell r="J42">
            <v>3.2167439247085247E-2</v>
          </cell>
          <cell r="K42">
            <v>2.8504004186890589E-2</v>
          </cell>
          <cell r="L42">
            <v>0.15154344085074814</v>
          </cell>
          <cell r="M42">
            <v>2.9049111807732446E-2</v>
          </cell>
          <cell r="N42">
            <v>3.2323232323232323E-2</v>
          </cell>
          <cell r="O42">
            <v>3.5388366422849149E-2</v>
          </cell>
          <cell r="P42">
            <v>3.4761407175200321E-2</v>
          </cell>
          <cell r="Q42">
            <v>0.13152211772901426</v>
          </cell>
          <cell r="R42">
            <v>3.9637756879136128E-2</v>
          </cell>
          <cell r="S42">
            <v>3.8276690696876094E-2</v>
          </cell>
          <cell r="T42">
            <v>4.5057855848320137E-2</v>
          </cell>
          <cell r="U42">
            <v>4.6035534341023629E-2</v>
          </cell>
          <cell r="V42">
            <v>0.17213066335873362</v>
          </cell>
          <cell r="W42">
            <v>5.0221664575491397E-2</v>
          </cell>
          <cell r="X42">
            <v>5.3534086156419858E-2</v>
          </cell>
          <cell r="Y42">
            <v>6.666117563078279E-2</v>
          </cell>
          <cell r="Z42">
            <v>7.5055187637968965E-2</v>
          </cell>
          <cell r="AA42">
            <v>0.24329671530852043</v>
          </cell>
          <cell r="AB42">
            <v>7.2676792422015329E-2</v>
          </cell>
          <cell r="AC42">
            <v>7.4689698253619194E-2</v>
          </cell>
          <cell r="AD42">
            <v>8.0032599837000784E-2</v>
          </cell>
          <cell r="AE42">
            <v>8.6268754076973334E-2</v>
          </cell>
          <cell r="AF42">
            <v>0.31365514242226578</v>
          </cell>
          <cell r="AG42">
            <v>8.4916382529631379E-2</v>
          </cell>
          <cell r="AH42">
            <v>8.6534793744210109E-2</v>
          </cell>
          <cell r="AI42">
            <v>8.3951812412606214E-2</v>
          </cell>
          <cell r="AJ42">
            <v>7.7355836849507892E-2</v>
          </cell>
          <cell r="AK42">
            <v>0.33273799859284531</v>
          </cell>
          <cell r="AL42">
            <v>9.8849091104657366E-2</v>
          </cell>
          <cell r="AM42">
            <v>0.11034820990681714</v>
          </cell>
          <cell r="AN42">
            <v>0.11333956341504343</v>
          </cell>
          <cell r="AO42">
            <v>0.10605122678889324</v>
          </cell>
          <cell r="AP42">
            <v>0.42889973333001408</v>
          </cell>
          <cell r="AQ42">
            <v>0.12445981410239848</v>
          </cell>
          <cell r="AR42">
            <v>0.13235565993122092</v>
          </cell>
          <cell r="AS42">
            <v>0.14473225042771579</v>
          </cell>
          <cell r="AT42">
            <v>0.15339147213810503</v>
          </cell>
          <cell r="AU42">
            <v>0.55661866613844113</v>
          </cell>
          <cell r="AV42">
            <v>0.13561821176115771</v>
          </cell>
          <cell r="AW42">
            <v>0.1369842497562101</v>
          </cell>
          <cell r="AX42">
            <v>0.15341862704636167</v>
          </cell>
          <cell r="AY42">
            <v>0.16757333333333374</v>
          </cell>
          <cell r="AZ42">
            <v>0.60147179515438787</v>
          </cell>
          <cell r="BA42">
            <v>0.17624351203127864</v>
          </cell>
          <cell r="BB42">
            <v>0.18065930169781114</v>
          </cell>
          <cell r="BC42">
            <v>3.5322808047162542E-2</v>
          </cell>
          <cell r="BD42">
            <v>3.4111560100139077E-2</v>
          </cell>
          <cell r="BE42">
            <v>0.64666666666666661</v>
          </cell>
          <cell r="BF42">
            <v>5.1165589394203001E-2</v>
          </cell>
          <cell r="BG42">
            <v>9.1310322119007525E-2</v>
          </cell>
          <cell r="BH42">
            <v>0.14018996234474307</v>
          </cell>
          <cell r="BI42">
            <v>0.17560042808172727</v>
          </cell>
          <cell r="BJ42">
            <v>0.45826630193968088</v>
          </cell>
          <cell r="BK42">
            <v>0.13116840516958506</v>
          </cell>
          <cell r="BL42">
            <v>2.8428122077701744E-2</v>
          </cell>
          <cell r="BM42">
            <v>5.2939679307703038E-4</v>
          </cell>
          <cell r="BN42">
            <v>4.8829858814082694E-2</v>
          </cell>
          <cell r="BO42">
            <v>0.21000000000000002</v>
          </cell>
        </row>
        <row r="44">
          <cell r="A44" t="str">
            <v>CORE EPS*</v>
          </cell>
          <cell r="AL44">
            <v>9.8849091104657366E-2</v>
          </cell>
          <cell r="AM44">
            <v>0.11034820990681714</v>
          </cell>
          <cell r="AN44">
            <v>0.12253684134857325</v>
          </cell>
          <cell r="AO44">
            <v>0.11667281271912741</v>
          </cell>
          <cell r="AQ44">
            <v>0.13480029324883788</v>
          </cell>
          <cell r="AR44">
            <v>0.14253049828811695</v>
          </cell>
          <cell r="AS44">
            <v>0.15459397657814192</v>
          </cell>
          <cell r="AT44">
            <v>0.16330797799744343</v>
          </cell>
          <cell r="AV44">
            <v>0.1495123540148095</v>
          </cell>
          <cell r="AW44">
            <v>0.15874519504917672</v>
          </cell>
          <cell r="AX44">
            <v>0.17528500022928459</v>
          </cell>
          <cell r="AY44">
            <v>0.18876622222222264</v>
          </cell>
          <cell r="AZ44">
            <v>0.68114930089454695</v>
          </cell>
          <cell r="BA44">
            <v>0.19709772844559895</v>
          </cell>
          <cell r="BB44">
            <v>0.19987107275525628</v>
          </cell>
          <cell r="BC44">
            <v>6.3547356650012349E-2</v>
          </cell>
          <cell r="BD44">
            <v>8.5606190679475003E-2</v>
          </cell>
          <cell r="BE44">
            <v>0.54612234853034258</v>
          </cell>
          <cell r="BF44">
            <v>0.10590087107172326</v>
          </cell>
          <cell r="BG44">
            <v>0.14302058857295766</v>
          </cell>
          <cell r="BH44">
            <v>0.1878696419469976</v>
          </cell>
          <cell r="BI44">
            <v>0.23107791781329395</v>
          </cell>
          <cell r="BJ44">
            <v>0.66786901940497256</v>
          </cell>
          <cell r="BK44">
            <v>0.18361148683351231</v>
          </cell>
          <cell r="BL44">
            <v>8.2298850574713339E-2</v>
          </cell>
          <cell r="BM44">
            <v>7.2013628899835896E-2</v>
          </cell>
          <cell r="BN44">
            <v>7.2439627047534191E-2</v>
          </cell>
          <cell r="BO44">
            <v>0.4</v>
          </cell>
        </row>
        <row r="45">
          <cell r="A45" t="str">
            <v>Extraordinary Item</v>
          </cell>
          <cell r="E45">
            <v>0</v>
          </cell>
          <cell r="F45">
            <v>22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0.1116</v>
          </cell>
          <cell r="X45">
            <v>0</v>
          </cell>
          <cell r="Y45">
            <v>0</v>
          </cell>
          <cell r="Z45">
            <v>0</v>
          </cell>
          <cell r="AA45">
            <v>0.1116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BK45">
            <v>-2.7684838942465394E-2</v>
          </cell>
          <cell r="BL45">
            <v>-7.5876335401966616E-2</v>
          </cell>
          <cell r="BM45">
            <v>-1.4072226464183706</v>
          </cell>
          <cell r="BN45">
            <v>-5.5976795074042032E-2</v>
          </cell>
        </row>
        <row r="46">
          <cell r="A46" t="str">
            <v>Reported EPS-Basic</v>
          </cell>
          <cell r="AV46">
            <v>0.14368290553136184</v>
          </cell>
          <cell r="AW46">
            <v>0.14335551695740234</v>
          </cell>
          <cell r="AX46">
            <v>0.16020226397747558</v>
          </cell>
          <cell r="AY46">
            <v>0.18029494462615528</v>
          </cell>
          <cell r="AZ46">
            <v>0.62753563109239507</v>
          </cell>
          <cell r="BA46">
            <v>0.19209106249106239</v>
          </cell>
          <cell r="BB46">
            <v>0.19528936273997471</v>
          </cell>
          <cell r="BC46">
            <v>3.800377888704061E-2</v>
          </cell>
          <cell r="BD46">
            <v>3.504829058166449E-2</v>
          </cell>
          <cell r="BE46">
            <v>0.46043249469974218</v>
          </cell>
          <cell r="BF46">
            <v>5.4078450681108323E-2</v>
          </cell>
          <cell r="BG46">
            <v>9.8313936443653743E-2</v>
          </cell>
          <cell r="BH46">
            <v>0.15237536728547862</v>
          </cell>
          <cell r="BI46">
            <v>0.1837300775299554</v>
          </cell>
          <cell r="BJ46">
            <v>0.48849783194019608</v>
          </cell>
          <cell r="BK46">
            <v>0.11696315139619087</v>
          </cell>
          <cell r="BL46">
            <v>-4.7448213324264868E-2</v>
          </cell>
          <cell r="BM46">
            <v>-1.2898956477475185</v>
          </cell>
          <cell r="BN46">
            <v>-7.1469362599593383E-3</v>
          </cell>
          <cell r="BO46">
            <v>-1.23</v>
          </cell>
        </row>
        <row r="47">
          <cell r="A47" t="str">
            <v>Reported EPS-Diluted</v>
          </cell>
          <cell r="AV47">
            <v>0.13561821176115771</v>
          </cell>
          <cell r="AW47">
            <v>0.1369842497562101</v>
          </cell>
          <cell r="AX47">
            <v>0.15341862704636167</v>
          </cell>
          <cell r="AY47">
            <v>0.16757333333333374</v>
          </cell>
          <cell r="AZ47">
            <v>0.59359442189706324</v>
          </cell>
          <cell r="BA47">
            <v>0.17624351203127864</v>
          </cell>
          <cell r="BB47">
            <v>0.18065930169781114</v>
          </cell>
          <cell r="BC47">
            <v>3.5322808047162542E-2</v>
          </cell>
          <cell r="BD47">
            <v>3.4111560100139077E-2</v>
          </cell>
          <cell r="BE47">
            <v>0.42633718187639136</v>
          </cell>
          <cell r="BF47">
            <v>5.1165589394203001E-2</v>
          </cell>
          <cell r="BG47">
            <v>9.1310322119007525E-2</v>
          </cell>
          <cell r="BH47">
            <v>0.14018996234474307</v>
          </cell>
          <cell r="BI47">
            <v>0.17560042808172727</v>
          </cell>
          <cell r="BJ47">
            <v>0.45826630193968088</v>
          </cell>
          <cell r="BK47">
            <v>0.11178901790985926</v>
          </cell>
          <cell r="BL47">
            <v>-4.7448213324264868E-2</v>
          </cell>
          <cell r="BM47">
            <v>-1.2898956477475185</v>
          </cell>
          <cell r="BN47">
            <v>-7.1469362599593383E-3</v>
          </cell>
          <cell r="BO47">
            <v>-1.24</v>
          </cell>
        </row>
        <row r="49">
          <cell r="A49" t="str">
            <v>Source: Company financials and Citigroup Investment Research estimates</v>
          </cell>
        </row>
        <row r="51">
          <cell r="A51" t="str">
            <v>DO NOT USE</v>
          </cell>
        </row>
        <row r="52">
          <cell r="A52" t="str">
            <v>Diluted Shares w/o convert</v>
          </cell>
        </row>
        <row r="53">
          <cell r="A53" t="str">
            <v>Shrs w/ shrs. reserved for conversion</v>
          </cell>
        </row>
        <row r="54">
          <cell r="A54" t="str">
            <v>GAAP Net Income w/o convert int. added back</v>
          </cell>
        </row>
        <row r="55">
          <cell r="A55" t="str">
            <v>GAAP Net Income - convert int. added back</v>
          </cell>
        </row>
        <row r="56">
          <cell r="A56" t="str">
            <v>EPS - w/o convert added back</v>
          </cell>
        </row>
        <row r="57">
          <cell r="A57" t="str">
            <v>EPS - convert added back</v>
          </cell>
        </row>
        <row r="62">
          <cell r="A62" t="str">
            <v>Table 2. Benchmark Electronics, Inc. Quarterly Income Statement—Operating Metrics</v>
          </cell>
        </row>
        <row r="65">
          <cell r="R65">
            <v>33664</v>
          </cell>
          <cell r="S65">
            <v>33756</v>
          </cell>
          <cell r="T65">
            <v>33848</v>
          </cell>
          <cell r="U65">
            <v>33939</v>
          </cell>
          <cell r="V65" t="str">
            <v>FY</v>
          </cell>
          <cell r="W65">
            <v>34029</v>
          </cell>
          <cell r="X65">
            <v>34121</v>
          </cell>
          <cell r="Y65">
            <v>34213</v>
          </cell>
          <cell r="Z65">
            <v>34304</v>
          </cell>
          <cell r="AA65" t="str">
            <v>FY</v>
          </cell>
          <cell r="AB65">
            <v>34394</v>
          </cell>
          <cell r="AC65">
            <v>34486</v>
          </cell>
          <cell r="AD65">
            <v>34578</v>
          </cell>
          <cell r="AE65">
            <v>34669</v>
          </cell>
          <cell r="AF65" t="str">
            <v>FY</v>
          </cell>
          <cell r="AG65">
            <v>34759</v>
          </cell>
          <cell r="AH65">
            <v>34851</v>
          </cell>
          <cell r="AI65">
            <v>34943</v>
          </cell>
          <cell r="AJ65">
            <v>35034</v>
          </cell>
          <cell r="AK65" t="str">
            <v>FY</v>
          </cell>
          <cell r="AL65">
            <v>35125</v>
          </cell>
          <cell r="AM65">
            <v>35217</v>
          </cell>
          <cell r="AN65">
            <v>35309</v>
          </cell>
          <cell r="AO65">
            <v>35400</v>
          </cell>
          <cell r="AP65" t="str">
            <v>FY</v>
          </cell>
          <cell r="AQ65">
            <v>35490</v>
          </cell>
          <cell r="AR65">
            <v>35582</v>
          </cell>
          <cell r="AS65">
            <v>35674</v>
          </cell>
          <cell r="AT65">
            <v>35765</v>
          </cell>
          <cell r="AU65" t="str">
            <v>FY</v>
          </cell>
          <cell r="AV65">
            <v>35855</v>
          </cell>
          <cell r="AW65">
            <v>35947</v>
          </cell>
          <cell r="AX65">
            <v>36039</v>
          </cell>
          <cell r="AY65">
            <v>36130</v>
          </cell>
          <cell r="AZ65" t="str">
            <v>FY</v>
          </cell>
          <cell r="BA65">
            <v>36220</v>
          </cell>
          <cell r="BB65">
            <v>36312</v>
          </cell>
          <cell r="BC65">
            <v>36404</v>
          </cell>
          <cell r="BD65">
            <v>36495</v>
          </cell>
          <cell r="BE65" t="str">
            <v>FY</v>
          </cell>
          <cell r="BF65">
            <v>36586</v>
          </cell>
          <cell r="BG65">
            <v>36678</v>
          </cell>
          <cell r="BH65">
            <v>36770</v>
          </cell>
          <cell r="BI65">
            <v>36861</v>
          </cell>
          <cell r="BJ65" t="str">
            <v>FY</v>
          </cell>
          <cell r="BK65">
            <v>36951</v>
          </cell>
          <cell r="BL65">
            <v>37043</v>
          </cell>
          <cell r="BM65">
            <v>37135</v>
          </cell>
          <cell r="BN65">
            <v>37226</v>
          </cell>
          <cell r="BO65" t="str">
            <v>FY</v>
          </cell>
        </row>
        <row r="66">
          <cell r="R66" t="str">
            <v>1Q</v>
          </cell>
          <cell r="S66" t="str">
            <v>2Q</v>
          </cell>
          <cell r="T66" t="str">
            <v>3Q</v>
          </cell>
          <cell r="U66" t="str">
            <v>4Q</v>
          </cell>
          <cell r="V66">
            <v>92</v>
          </cell>
          <cell r="W66" t="str">
            <v>1Q</v>
          </cell>
          <cell r="X66" t="str">
            <v>2Q</v>
          </cell>
          <cell r="Y66" t="str">
            <v>3Q</v>
          </cell>
          <cell r="Z66" t="str">
            <v>4Q</v>
          </cell>
          <cell r="AA66">
            <v>93</v>
          </cell>
          <cell r="AB66" t="str">
            <v>1Q</v>
          </cell>
          <cell r="AC66" t="str">
            <v>2Q</v>
          </cell>
          <cell r="AD66" t="str">
            <v>3Q</v>
          </cell>
          <cell r="AE66" t="str">
            <v>4Q</v>
          </cell>
          <cell r="AF66">
            <v>94</v>
          </cell>
          <cell r="AG66" t="str">
            <v>1Q</v>
          </cell>
          <cell r="AH66" t="str">
            <v>2Q</v>
          </cell>
          <cell r="AI66" t="str">
            <v>3Q</v>
          </cell>
          <cell r="AJ66" t="str">
            <v>4Q</v>
          </cell>
          <cell r="AK66">
            <v>95</v>
          </cell>
          <cell r="AL66" t="str">
            <v>1Q</v>
          </cell>
          <cell r="AM66" t="str">
            <v>2Q</v>
          </cell>
          <cell r="AN66" t="str">
            <v>3Q</v>
          </cell>
          <cell r="AO66" t="str">
            <v>4Q</v>
          </cell>
          <cell r="AP66">
            <v>96</v>
          </cell>
          <cell r="AQ66" t="str">
            <v>1Q</v>
          </cell>
          <cell r="AR66" t="str">
            <v>2Q</v>
          </cell>
          <cell r="AS66" t="str">
            <v>3Q</v>
          </cell>
          <cell r="AT66" t="str">
            <v>4Q</v>
          </cell>
          <cell r="AU66">
            <v>97</v>
          </cell>
          <cell r="AV66" t="str">
            <v>1Q</v>
          </cell>
          <cell r="AW66" t="str">
            <v>2Q</v>
          </cell>
          <cell r="AX66" t="str">
            <v>3Q</v>
          </cell>
          <cell r="AY66" t="str">
            <v>4Q</v>
          </cell>
          <cell r="AZ66">
            <v>98</v>
          </cell>
          <cell r="BA66" t="str">
            <v>1Q</v>
          </cell>
          <cell r="BB66" t="str">
            <v>2Q</v>
          </cell>
          <cell r="BC66" t="str">
            <v>3Q</v>
          </cell>
          <cell r="BD66" t="str">
            <v>4Q</v>
          </cell>
          <cell r="BE66">
            <v>1999</v>
          </cell>
          <cell r="BF66" t="str">
            <v>1Q</v>
          </cell>
          <cell r="BG66" t="str">
            <v>2Q</v>
          </cell>
          <cell r="BH66" t="str">
            <v>3Q</v>
          </cell>
          <cell r="BI66" t="str">
            <v>4Q</v>
          </cell>
          <cell r="BJ66">
            <v>2000</v>
          </cell>
          <cell r="BK66" t="str">
            <v>1Q</v>
          </cell>
          <cell r="BL66" t="str">
            <v>2Q</v>
          </cell>
          <cell r="BM66" t="str">
            <v>3Q</v>
          </cell>
          <cell r="BN66" t="str">
            <v>4Q</v>
          </cell>
          <cell r="BO66">
            <v>2001</v>
          </cell>
        </row>
        <row r="67">
          <cell r="A67" t="str">
            <v>LTM Revenues</v>
          </cell>
          <cell r="K67">
            <v>21.328000000000003</v>
          </cell>
          <cell r="L67">
            <v>21.328000000000003</v>
          </cell>
          <cell r="M67">
            <v>21.510999999999999</v>
          </cell>
          <cell r="N67">
            <v>24.366</v>
          </cell>
          <cell r="O67">
            <v>28.688000000000002</v>
          </cell>
          <cell r="P67">
            <v>33.332000000000001</v>
          </cell>
          <cell r="Q67">
            <v>33.332000000000001</v>
          </cell>
          <cell r="R67">
            <v>37.369</v>
          </cell>
          <cell r="S67">
            <v>40.631</v>
          </cell>
          <cell r="T67">
            <v>46.271000000000001</v>
          </cell>
          <cell r="U67">
            <v>50.647000000000006</v>
          </cell>
          <cell r="V67">
            <v>50.647000000000006</v>
          </cell>
          <cell r="W67">
            <v>55.897999999999996</v>
          </cell>
          <cell r="X67">
            <v>61.369</v>
          </cell>
          <cell r="Y67">
            <v>65.87299999999999</v>
          </cell>
          <cell r="Z67">
            <v>75.859000000000009</v>
          </cell>
          <cell r="AA67">
            <v>75.859000000000009</v>
          </cell>
          <cell r="AB67">
            <v>84.936999999999998</v>
          </cell>
          <cell r="AC67">
            <v>92.918999999999997</v>
          </cell>
          <cell r="AD67">
            <v>98.444000000000003</v>
          </cell>
          <cell r="AE67">
            <v>98.168999999999997</v>
          </cell>
          <cell r="AF67">
            <v>98.168999999999997</v>
          </cell>
          <cell r="AG67">
            <v>97.009</v>
          </cell>
          <cell r="AH67">
            <v>95.61</v>
          </cell>
          <cell r="AI67">
            <v>94.903999999999996</v>
          </cell>
          <cell r="AJ67">
            <v>97.352999999999994</v>
          </cell>
          <cell r="AK67">
            <v>97.352999999999994</v>
          </cell>
          <cell r="AL67">
            <v>104.621</v>
          </cell>
          <cell r="AM67">
            <v>114.47499999999999</v>
          </cell>
          <cell r="AN67">
            <v>152.386</v>
          </cell>
          <cell r="AO67">
            <v>201.29582199999999</v>
          </cell>
          <cell r="AP67">
            <v>201.29582199999999</v>
          </cell>
          <cell r="AQ67">
            <v>246.636506</v>
          </cell>
          <cell r="AR67">
            <v>291.29207700000001</v>
          </cell>
          <cell r="AS67">
            <v>312.17089599999997</v>
          </cell>
          <cell r="AT67">
            <v>325.229015</v>
          </cell>
          <cell r="AU67">
            <v>325.229015</v>
          </cell>
          <cell r="AV67">
            <v>357.55156799999997</v>
          </cell>
          <cell r="AW67">
            <v>412.03173399999997</v>
          </cell>
          <cell r="AX67">
            <v>468.49391500000002</v>
          </cell>
          <cell r="AY67">
            <v>524.06497400000001</v>
          </cell>
          <cell r="AZ67">
            <v>524.06497400000001</v>
          </cell>
          <cell r="BA67">
            <v>562.56473700000004</v>
          </cell>
          <cell r="BB67">
            <v>592.55000000000007</v>
          </cell>
          <cell r="BC67">
            <v>682.77499999999998</v>
          </cell>
          <cell r="BD67">
            <v>877.838345</v>
          </cell>
          <cell r="BE67">
            <v>877.838345</v>
          </cell>
          <cell r="BF67">
            <v>1080.447345</v>
          </cell>
          <cell r="BG67">
            <v>1324.3983450000001</v>
          </cell>
          <cell r="BH67">
            <v>1554.0683449999999</v>
          </cell>
          <cell r="BI67">
            <v>1704.9250000000002</v>
          </cell>
          <cell r="BJ67">
            <v>1704.9250000000002</v>
          </cell>
          <cell r="BK67">
            <v>1787.675</v>
          </cell>
          <cell r="BL67">
            <v>1698.5360000000001</v>
          </cell>
          <cell r="BM67">
            <v>1496.9650000000001</v>
          </cell>
          <cell r="BN67">
            <v>1276.95</v>
          </cell>
          <cell r="BO67">
            <v>1276.95</v>
          </cell>
        </row>
        <row r="68">
          <cell r="A68" t="str">
            <v>LTM Gross Margin</v>
          </cell>
          <cell r="K68">
            <v>0.17685671417854459</v>
          </cell>
          <cell r="L68">
            <v>0.17685671417854459</v>
          </cell>
          <cell r="M68">
            <v>0.17758356189856347</v>
          </cell>
          <cell r="N68">
            <v>0.16773372732496097</v>
          </cell>
          <cell r="O68">
            <v>0.15438510875627434</v>
          </cell>
          <cell r="P68">
            <v>0.14085563422536898</v>
          </cell>
          <cell r="Q68">
            <v>0.14085563422536898</v>
          </cell>
          <cell r="R68">
            <v>0.14078514276539375</v>
          </cell>
          <cell r="S68">
            <v>0.13885949152125224</v>
          </cell>
          <cell r="T68">
            <v>0.13552765230922179</v>
          </cell>
          <cell r="U68">
            <v>0.13750074041897842</v>
          </cell>
          <cell r="V68">
            <v>0.13750074041897842</v>
          </cell>
          <cell r="W68">
            <v>0.13036244588357368</v>
          </cell>
          <cell r="X68">
            <v>0.12822434779774805</v>
          </cell>
          <cell r="Y68">
            <v>0.12967376618644971</v>
          </cell>
          <cell r="Z68">
            <v>0.12387455674343184</v>
          </cell>
          <cell r="AA68">
            <v>0.12387455674343184</v>
          </cell>
          <cell r="AB68">
            <v>0.12052462413318103</v>
          </cell>
          <cell r="AC68">
            <v>0.11744637802817508</v>
          </cell>
          <cell r="AD68">
            <v>0.11627930600138149</v>
          </cell>
          <cell r="AE68">
            <v>0.12149456549419882</v>
          </cell>
          <cell r="AF68">
            <v>0.12149456549419882</v>
          </cell>
          <cell r="AG68">
            <v>0.12626663505447949</v>
          </cell>
          <cell r="AH68">
            <v>0.1309172680681937</v>
          </cell>
          <cell r="AI68">
            <v>0.13244963331366436</v>
          </cell>
          <cell r="AJ68">
            <v>0.12572802070814462</v>
          </cell>
          <cell r="AK68">
            <v>0.12572802070814462</v>
          </cell>
          <cell r="AL68">
            <v>0.12402863669817726</v>
          </cell>
          <cell r="AM68">
            <v>0.12522384800174716</v>
          </cell>
          <cell r="AN68">
            <v>0.11665769821374673</v>
          </cell>
          <cell r="AO68">
            <v>0.11582341237067509</v>
          </cell>
          <cell r="AP68">
            <v>0.11582341237067509</v>
          </cell>
          <cell r="AQ68">
            <v>0.11649289663550458</v>
          </cell>
          <cell r="AR68">
            <v>0.115737517982681</v>
          </cell>
          <cell r="AS68">
            <v>0.11955002685452142</v>
          </cell>
          <cell r="AT68">
            <v>0.12175682418741152</v>
          </cell>
          <cell r="AU68">
            <v>0.12175682418741152</v>
          </cell>
          <cell r="AV68">
            <v>0.11540262913907851</v>
          </cell>
          <cell r="AW68">
            <v>0.10794694760088554</v>
          </cell>
          <cell r="AX68">
            <v>0.10216771118574722</v>
          </cell>
          <cell r="AY68">
            <v>9.8671675394204073E-2</v>
          </cell>
          <cell r="AZ68">
            <v>9.8671675394204073E-2</v>
          </cell>
          <cell r="BA68">
            <v>9.8646776717538937E-2</v>
          </cell>
          <cell r="BB68">
            <v>0.10069698759598351</v>
          </cell>
          <cell r="BC68">
            <v>8.7712871531617359E-2</v>
          </cell>
          <cell r="BD68">
            <v>7.6927057521051917E-2</v>
          </cell>
          <cell r="BE68">
            <v>7.6927057521051917E-2</v>
          </cell>
          <cell r="BF68">
            <v>7.0790604663848733E-2</v>
          </cell>
          <cell r="BG68">
            <v>6.7453663920125154E-2</v>
          </cell>
          <cell r="BH68">
            <v>7.0441795788588696E-2</v>
          </cell>
          <cell r="BI68">
            <v>7.2793231373814105E-2</v>
          </cell>
          <cell r="BJ68">
            <v>7.2793231373814105E-2</v>
          </cell>
          <cell r="BK68">
            <v>7.4187981596207375E-2</v>
          </cell>
          <cell r="BL68">
            <v>7.3576303357715131E-2</v>
          </cell>
          <cell r="BM68">
            <v>7.3461971388776623E-2</v>
          </cell>
          <cell r="BN68">
            <v>7.3229178902854408E-2</v>
          </cell>
          <cell r="BO68">
            <v>7.3229178902854408E-2</v>
          </cell>
        </row>
        <row r="69">
          <cell r="A69" t="str">
            <v>LTM SG&amp;A Margin</v>
          </cell>
          <cell r="K69">
            <v>5.5420105026256557E-2</v>
          </cell>
          <cell r="L69">
            <v>5.5420105026256557E-2</v>
          </cell>
          <cell r="M69">
            <v>6.3130491376505046E-2</v>
          </cell>
          <cell r="N69">
            <v>6.4351965854058932E-2</v>
          </cell>
          <cell r="O69">
            <v>5.9746235359732287E-2</v>
          </cell>
          <cell r="P69">
            <v>5.3162126485059399E-2</v>
          </cell>
          <cell r="Q69">
            <v>5.3162126485059399E-2</v>
          </cell>
          <cell r="R69">
            <v>5.3279456233776661E-2</v>
          </cell>
          <cell r="S69">
            <v>5.1906180010336936E-2</v>
          </cell>
          <cell r="T69">
            <v>5.1911564478831239E-2</v>
          </cell>
          <cell r="U69">
            <v>5.3250932927912803E-2</v>
          </cell>
          <cell r="V69">
            <v>5.3250932927912803E-2</v>
          </cell>
          <cell r="W69">
            <v>4.9840781423306744E-2</v>
          </cell>
          <cell r="X69">
            <v>4.7336603170982088E-2</v>
          </cell>
          <cell r="Y69">
            <v>4.3720492462769274E-2</v>
          </cell>
          <cell r="Z69">
            <v>3.7833348712743367E-2</v>
          </cell>
          <cell r="AA69">
            <v>3.7833348712743367E-2</v>
          </cell>
          <cell r="AB69">
            <v>3.3825070346256633E-2</v>
          </cell>
          <cell r="AC69">
            <v>3.1392933630366229E-2</v>
          </cell>
          <cell r="AD69">
            <v>3.085002641095445E-2</v>
          </cell>
          <cell r="AE69">
            <v>3.2077336022573316E-2</v>
          </cell>
          <cell r="AF69">
            <v>3.2077336022573316E-2</v>
          </cell>
          <cell r="AG69">
            <v>3.1966106237565586E-2</v>
          </cell>
          <cell r="AH69">
            <v>3.1931806296412506E-2</v>
          </cell>
          <cell r="AI69">
            <v>3.1326392986596979E-2</v>
          </cell>
          <cell r="AJ69">
            <v>3.0712972378868646E-2</v>
          </cell>
          <cell r="AK69">
            <v>3.0712972378868646E-2</v>
          </cell>
          <cell r="AL69">
            <v>3.0223377715754958E-2</v>
          </cell>
          <cell r="AM69">
            <v>3.0949989080585282E-2</v>
          </cell>
          <cell r="AN69">
            <v>3.0455553659785022E-2</v>
          </cell>
          <cell r="AO69">
            <v>3.5907367217984293E-2</v>
          </cell>
          <cell r="AP69">
            <v>3.5907367217984293E-2</v>
          </cell>
          <cell r="AQ69">
            <v>3.8613075389577568E-2</v>
          </cell>
          <cell r="AR69">
            <v>3.9354118787103154E-2</v>
          </cell>
          <cell r="AS69">
            <v>4.1022059276147257E-2</v>
          </cell>
          <cell r="AT69">
            <v>3.9409989296311704E-2</v>
          </cell>
          <cell r="AU69">
            <v>3.9409989296311704E-2</v>
          </cell>
          <cell r="AV69">
            <v>3.6817410908403569E-2</v>
          </cell>
          <cell r="AW69">
            <v>3.5402015903949764E-2</v>
          </cell>
          <cell r="AX69">
            <v>3.4539197803668376E-2</v>
          </cell>
          <cell r="AY69">
            <v>3.3736316825478209E-2</v>
          </cell>
          <cell r="AZ69">
            <v>3.3736316825478209E-2</v>
          </cell>
          <cell r="BA69">
            <v>3.3958367354973408E-2</v>
          </cell>
          <cell r="BB69">
            <v>3.428571428571428E-2</v>
          </cell>
          <cell r="BC69">
            <v>3.5430412654241877E-2</v>
          </cell>
          <cell r="BD69">
            <v>3.6995772837879394E-2</v>
          </cell>
          <cell r="BE69">
            <v>3.6995772837879394E-2</v>
          </cell>
          <cell r="BF69">
            <v>3.7213574716128343E-2</v>
          </cell>
          <cell r="BG69">
            <v>3.6214412514989962E-2</v>
          </cell>
          <cell r="BH69">
            <v>3.5290151927005499E-2</v>
          </cell>
          <cell r="BI69">
            <v>3.3943428596565822E-2</v>
          </cell>
          <cell r="BJ69">
            <v>3.3943428596565822E-2</v>
          </cell>
          <cell r="BK69">
            <v>3.3199546897506538E-2</v>
          </cell>
          <cell r="BL69">
            <v>3.5668363814484946E-2</v>
          </cell>
          <cell r="BM69">
            <v>3.8505910291823785E-2</v>
          </cell>
          <cell r="BN69">
            <v>4.2588981557617762E-2</v>
          </cell>
          <cell r="BO69">
            <v>4.2588981557617762E-2</v>
          </cell>
        </row>
        <row r="70">
          <cell r="A70" t="str">
            <v>LTM EBIT</v>
          </cell>
          <cell r="K70">
            <v>2.5899999999999994</v>
          </cell>
          <cell r="L70">
            <v>2.5899999999999994</v>
          </cell>
          <cell r="M70">
            <v>2.4619999999999984</v>
          </cell>
          <cell r="N70">
            <v>2.5189999999999988</v>
          </cell>
          <cell r="O70">
            <v>2.7149999999999985</v>
          </cell>
          <cell r="P70">
            <v>2.9229999999999992</v>
          </cell>
          <cell r="Q70">
            <v>2.9229999999999992</v>
          </cell>
          <cell r="R70">
            <v>3.2699999999999991</v>
          </cell>
          <cell r="S70">
            <v>3.5329999999999995</v>
          </cell>
          <cell r="T70">
            <v>3.8690000000000011</v>
          </cell>
          <cell r="U70">
            <v>4.2670000000000003</v>
          </cell>
          <cell r="V70">
            <v>4.2670000000000003</v>
          </cell>
          <cell r="W70">
            <v>4.5010000000000012</v>
          </cell>
          <cell r="X70">
            <v>4.9639999999999995</v>
          </cell>
          <cell r="Y70">
            <v>5.6619999999999999</v>
          </cell>
          <cell r="Z70">
            <v>6.5269999999999966</v>
          </cell>
          <cell r="AA70">
            <v>6.5269999999999966</v>
          </cell>
          <cell r="AB70">
            <v>7.3639999999999972</v>
          </cell>
          <cell r="AC70">
            <v>7.9960000000000013</v>
          </cell>
          <cell r="AD70">
            <v>8.41</v>
          </cell>
          <cell r="AE70">
            <v>8.7780000000000022</v>
          </cell>
          <cell r="AF70">
            <v>8.7780000000000022</v>
          </cell>
          <cell r="AG70">
            <v>9.1480000000000032</v>
          </cell>
          <cell r="AH70">
            <v>9.4639999999999986</v>
          </cell>
          <cell r="AI70">
            <v>9.5970000000000013</v>
          </cell>
          <cell r="AJ70">
            <v>9.2500000000000018</v>
          </cell>
          <cell r="AK70">
            <v>9.2500000000000018</v>
          </cell>
          <cell r="AL70">
            <v>9.8140000000000018</v>
          </cell>
          <cell r="AM70">
            <v>10.792000000000003</v>
          </cell>
          <cell r="AN70">
            <v>13.136000000000006</v>
          </cell>
          <cell r="AO70">
            <v>16.086766000000008</v>
          </cell>
          <cell r="AP70">
            <v>16.086766000000008</v>
          </cell>
          <cell r="AQ70">
            <v>19.208007000000006</v>
          </cell>
          <cell r="AR70">
            <v>22.249879</v>
          </cell>
          <cell r="AS70">
            <v>24.514146000000007</v>
          </cell>
          <cell r="AT70">
            <v>26.781580000000023</v>
          </cell>
          <cell r="AU70">
            <v>26.781580000000023</v>
          </cell>
          <cell r="AV70">
            <v>28.098268000000008</v>
          </cell>
          <cell r="AW70">
            <v>29.890814000000002</v>
          </cell>
          <cell r="AX70">
            <v>31.683547000000008</v>
          </cell>
          <cell r="AY70">
            <v>34.030346999999999</v>
          </cell>
          <cell r="AZ70">
            <v>34.030346999999999</v>
          </cell>
          <cell r="BA70">
            <v>36.391418000000016</v>
          </cell>
          <cell r="BB70">
            <v>39.352000000000032</v>
          </cell>
          <cell r="BC70">
            <v>35.697155860000038</v>
          </cell>
          <cell r="BD70">
            <v>35.053212860000023</v>
          </cell>
          <cell r="BE70">
            <v>35.053212860000023</v>
          </cell>
          <cell r="BF70">
            <v>36.278212859999982</v>
          </cell>
          <cell r="BG70">
            <v>41.373212859999974</v>
          </cell>
          <cell r="BH70">
            <v>54.628056999999984</v>
          </cell>
          <cell r="BI70">
            <v>66.236000000000018</v>
          </cell>
          <cell r="BJ70">
            <v>66.236000000000018</v>
          </cell>
          <cell r="BK70">
            <v>73.274000000000015</v>
          </cell>
          <cell r="BL70">
            <v>64.388000000000034</v>
          </cell>
          <cell r="BM70">
            <v>52.327999999999996</v>
          </cell>
          <cell r="BN70">
            <v>39.125999999999934</v>
          </cell>
          <cell r="BO70">
            <v>39.125999999999934</v>
          </cell>
        </row>
        <row r="71">
          <cell r="A71" t="str">
            <v>LTM Operating Margin</v>
          </cell>
          <cell r="K71">
            <v>0.12143660915228803</v>
          </cell>
          <cell r="L71">
            <v>0.12143660915228803</v>
          </cell>
          <cell r="M71">
            <v>0.11445307052205841</v>
          </cell>
          <cell r="N71">
            <v>0.10338176147090203</v>
          </cell>
          <cell r="O71">
            <v>9.4638873396542048E-2</v>
          </cell>
          <cell r="P71">
            <v>8.7693507740309581E-2</v>
          </cell>
          <cell r="Q71">
            <v>8.7693507740309581E-2</v>
          </cell>
          <cell r="R71">
            <v>8.7505686531617097E-2</v>
          </cell>
          <cell r="S71">
            <v>8.6953311510915302E-2</v>
          </cell>
          <cell r="T71">
            <v>8.3616087830390554E-2</v>
          </cell>
          <cell r="U71">
            <v>8.4249807491065615E-2</v>
          </cell>
          <cell r="V71">
            <v>8.4249807491065615E-2</v>
          </cell>
          <cell r="W71">
            <v>8.0521664460266942E-2</v>
          </cell>
          <cell r="X71">
            <v>8.0887744626765956E-2</v>
          </cell>
          <cell r="Y71">
            <v>8.5953273723680432E-2</v>
          </cell>
          <cell r="Z71">
            <v>8.604120803068846E-2</v>
          </cell>
          <cell r="AA71">
            <v>8.604120803068846E-2</v>
          </cell>
          <cell r="AB71">
            <v>8.6699553786924399E-2</v>
          </cell>
          <cell r="AC71">
            <v>8.6053444397808862E-2</v>
          </cell>
          <cell r="AD71">
            <v>8.5429279590427037E-2</v>
          </cell>
          <cell r="AE71">
            <v>8.941722947162549E-2</v>
          </cell>
          <cell r="AF71">
            <v>8.941722947162549E-2</v>
          </cell>
          <cell r="AG71">
            <v>9.4300528816913934E-2</v>
          </cell>
          <cell r="AH71">
            <v>9.8985461771781177E-2</v>
          </cell>
          <cell r="AI71">
            <v>0.10112324032706738</v>
          </cell>
          <cell r="AJ71">
            <v>9.5015048329275958E-2</v>
          </cell>
          <cell r="AK71">
            <v>9.5015048329275958E-2</v>
          </cell>
          <cell r="AL71">
            <v>9.3805258982422285E-2</v>
          </cell>
          <cell r="AM71">
            <v>9.4273858921161857E-2</v>
          </cell>
          <cell r="AN71">
            <v>8.620214455396169E-2</v>
          </cell>
          <cell r="AO71">
            <v>7.9916045152690796E-2</v>
          </cell>
          <cell r="AP71">
            <v>7.9916045152690796E-2</v>
          </cell>
          <cell r="AQ71">
            <v>7.7879821245927017E-2</v>
          </cell>
          <cell r="AR71">
            <v>7.638339919557785E-2</v>
          </cell>
          <cell r="AS71">
            <v>7.8527967578374158E-2</v>
          </cell>
          <cell r="AT71">
            <v>8.2346834891099813E-2</v>
          </cell>
          <cell r="AU71">
            <v>8.2346834891099813E-2</v>
          </cell>
          <cell r="AV71">
            <v>7.8585218230674936E-2</v>
          </cell>
          <cell r="AW71">
            <v>7.2544931696935766E-2</v>
          </cell>
          <cell r="AX71">
            <v>6.7628513382078842E-2</v>
          </cell>
          <cell r="AY71">
            <v>6.4935358568725871E-2</v>
          </cell>
          <cell r="AZ71">
            <v>6.4935358568725871E-2</v>
          </cell>
          <cell r="BA71">
            <v>6.4688409362565522E-2</v>
          </cell>
          <cell r="BB71">
            <v>6.641127331026922E-2</v>
          </cell>
          <cell r="BC71">
            <v>5.2282458877375475E-2</v>
          </cell>
          <cell r="BD71">
            <v>3.993128468317253E-2</v>
          </cell>
          <cell r="BE71">
            <v>3.993128468317253E-2</v>
          </cell>
          <cell r="BF71">
            <v>3.357702994772039E-2</v>
          </cell>
          <cell r="BG71">
            <v>3.1239251405135192E-2</v>
          </cell>
          <cell r="BH71">
            <v>3.5151643861583183E-2</v>
          </cell>
          <cell r="BI71">
            <v>3.8849802777248275E-2</v>
          </cell>
          <cell r="BJ71">
            <v>3.8849802777248275E-2</v>
          </cell>
          <cell r="BK71">
            <v>4.0988434698700837E-2</v>
          </cell>
          <cell r="BL71">
            <v>3.7907939543230192E-2</v>
          </cell>
          <cell r="BM71">
            <v>3.4956061096952831E-2</v>
          </cell>
          <cell r="BN71">
            <v>3.0640197345236642E-2</v>
          </cell>
          <cell r="BO71">
            <v>3.0640197345236642E-2</v>
          </cell>
        </row>
        <row r="72">
          <cell r="A72" t="str">
            <v>LTM EBITDA</v>
          </cell>
          <cell r="K72">
            <v>2.4819999999999993</v>
          </cell>
          <cell r="L72">
            <v>2.4819999999999993</v>
          </cell>
          <cell r="M72">
            <v>2.3539999999999983</v>
          </cell>
          <cell r="N72">
            <v>2.4109999999999987</v>
          </cell>
          <cell r="O72">
            <v>2.6069999999999984</v>
          </cell>
          <cell r="P72">
            <v>2.8149999999999991</v>
          </cell>
          <cell r="Q72">
            <v>2.8149999999999991</v>
          </cell>
          <cell r="R72">
            <v>3.161999999999999</v>
          </cell>
          <cell r="S72">
            <v>3.4249999999999994</v>
          </cell>
          <cell r="T72">
            <v>3.761000000000001</v>
          </cell>
          <cell r="U72">
            <v>4.1590000000000007</v>
          </cell>
          <cell r="V72">
            <v>4.1590000000000007</v>
          </cell>
          <cell r="W72">
            <v>4.3930000000000016</v>
          </cell>
          <cell r="X72">
            <v>4.8559999999999999</v>
          </cell>
          <cell r="Y72">
            <v>5.5720000000000001</v>
          </cell>
          <cell r="Z72">
            <v>6.4639999999999969</v>
          </cell>
          <cell r="AA72">
            <v>6.4639999999999969</v>
          </cell>
          <cell r="AB72">
            <v>7.3279999999999976</v>
          </cell>
          <cell r="AC72">
            <v>7.987000000000001</v>
          </cell>
          <cell r="AD72">
            <v>8.41</v>
          </cell>
          <cell r="AE72">
            <v>8.7780000000000022</v>
          </cell>
          <cell r="AF72">
            <v>8.7780000000000022</v>
          </cell>
          <cell r="AG72">
            <v>9.1480000000000032</v>
          </cell>
          <cell r="AH72">
            <v>9.4639999999999986</v>
          </cell>
          <cell r="AI72">
            <v>9.5970000000000013</v>
          </cell>
          <cell r="AJ72">
            <v>9.2500000000000018</v>
          </cell>
          <cell r="AK72">
            <v>9.2500000000000018</v>
          </cell>
          <cell r="AL72">
            <v>9.8140000000000018</v>
          </cell>
          <cell r="AM72">
            <v>10.792000000000003</v>
          </cell>
          <cell r="AN72">
            <v>12.843000000000007</v>
          </cell>
          <cell r="AO72">
            <v>15.390806000000007</v>
          </cell>
          <cell r="AP72">
            <v>15.390806000000007</v>
          </cell>
          <cell r="AQ72">
            <v>18.094612000000005</v>
          </cell>
          <cell r="AR72">
            <v>20.719049000000002</v>
          </cell>
          <cell r="AS72">
            <v>22.858881000000007</v>
          </cell>
          <cell r="AT72">
            <v>25.111840000000022</v>
          </cell>
          <cell r="AU72">
            <v>25.111840000000022</v>
          </cell>
          <cell r="AV72">
            <v>26.260673000000008</v>
          </cell>
          <cell r="AW72">
            <v>27.564705000000004</v>
          </cell>
          <cell r="AX72">
            <v>28.864873000000006</v>
          </cell>
          <cell r="AY72">
            <v>30.719108000000002</v>
          </cell>
          <cell r="AZ72">
            <v>30.719108000000002</v>
          </cell>
          <cell r="BA72">
            <v>36.663469000000021</v>
          </cell>
          <cell r="BB72">
            <v>44.930000000000035</v>
          </cell>
          <cell r="BC72">
            <v>49.785155860000039</v>
          </cell>
          <cell r="BD72">
            <v>64.051212860000021</v>
          </cell>
          <cell r="BE72">
            <v>64.051212860000021</v>
          </cell>
          <cell r="BF72">
            <v>75.878212859999977</v>
          </cell>
          <cell r="BG72">
            <v>86.273212859999973</v>
          </cell>
          <cell r="BH72">
            <v>102.928057</v>
          </cell>
          <cell r="BI72">
            <v>109.53600000000003</v>
          </cell>
          <cell r="BJ72">
            <v>109.53600000000003</v>
          </cell>
          <cell r="BK72">
            <v>112.97400000000003</v>
          </cell>
          <cell r="BL72">
            <v>104.38800000000005</v>
          </cell>
          <cell r="BM72">
            <v>91.328000000000003</v>
          </cell>
          <cell r="BN72">
            <v>78.125999999999934</v>
          </cell>
          <cell r="BO72">
            <v>78.125999999999934</v>
          </cell>
        </row>
        <row r="73">
          <cell r="A73" t="str">
            <v>LTM EBITDA Margin</v>
          </cell>
          <cell r="K73">
            <v>0.11637284321080266</v>
          </cell>
          <cell r="L73">
            <v>0.11637284321080266</v>
          </cell>
          <cell r="M73">
            <v>0.10943238343173253</v>
          </cell>
          <cell r="N73">
            <v>9.894935565952552E-2</v>
          </cell>
          <cell r="O73">
            <v>9.0874233128834289E-2</v>
          </cell>
          <cell r="P73">
            <v>8.4453378135125379E-2</v>
          </cell>
          <cell r="Q73">
            <v>8.4453378135125379E-2</v>
          </cell>
          <cell r="R73">
            <v>8.4615590462682952E-2</v>
          </cell>
          <cell r="S73">
            <v>8.4295242548792781E-2</v>
          </cell>
          <cell r="T73">
            <v>8.1282012491625449E-2</v>
          </cell>
          <cell r="U73">
            <v>8.2117400833218168E-2</v>
          </cell>
          <cell r="V73">
            <v>8.2117400833218168E-2</v>
          </cell>
          <cell r="W73">
            <v>7.8589573866685788E-2</v>
          </cell>
          <cell r="X73">
            <v>7.912789845035767E-2</v>
          </cell>
          <cell r="Y73">
            <v>8.4587008334218894E-2</v>
          </cell>
          <cell r="Z73">
            <v>8.5210719888213604E-2</v>
          </cell>
          <cell r="AA73">
            <v>8.5210719888213604E-2</v>
          </cell>
          <cell r="AB73">
            <v>8.627571023228979E-2</v>
          </cell>
          <cell r="AC73">
            <v>8.5956585843584205E-2</v>
          </cell>
          <cell r="AD73">
            <v>8.5429279590427037E-2</v>
          </cell>
          <cell r="AE73">
            <v>8.941722947162549E-2</v>
          </cell>
          <cell r="AF73">
            <v>8.941722947162549E-2</v>
          </cell>
          <cell r="AG73">
            <v>9.4300528816913934E-2</v>
          </cell>
          <cell r="AH73">
            <v>9.8985461771781177E-2</v>
          </cell>
          <cell r="AI73">
            <v>0.10112324032706738</v>
          </cell>
          <cell r="AJ73">
            <v>9.5015048329275958E-2</v>
          </cell>
          <cell r="AK73">
            <v>9.5015048329275958E-2</v>
          </cell>
          <cell r="AL73">
            <v>9.3805258982422285E-2</v>
          </cell>
          <cell r="AM73">
            <v>9.4273858921161857E-2</v>
          </cell>
          <cell r="AN73">
            <v>8.4279395745016E-2</v>
          </cell>
          <cell r="AO73">
            <v>7.6458646021972609E-2</v>
          </cell>
          <cell r="AP73">
            <v>7.6458646021972609E-2</v>
          </cell>
          <cell r="AQ73">
            <v>7.3365505753637317E-2</v>
          </cell>
          <cell r="AR73">
            <v>7.1128089762633684E-2</v>
          </cell>
          <cell r="AS73">
            <v>7.3225535413141168E-2</v>
          </cell>
          <cell r="AT73">
            <v>7.7212791115823479E-2</v>
          </cell>
          <cell r="AU73">
            <v>7.7212791115823479E-2</v>
          </cell>
          <cell r="AV73">
            <v>7.3445833693001755E-2</v>
          </cell>
          <cell r="AW73">
            <v>6.6899470903374655E-2</v>
          </cell>
          <cell r="AX73">
            <v>6.1612055302788737E-2</v>
          </cell>
          <cell r="AY73">
            <v>5.8616983626156249E-2</v>
          </cell>
          <cell r="AZ73">
            <v>5.8616983626156249E-2</v>
          </cell>
          <cell r="BA73">
            <v>6.5171999929316618E-2</v>
          </cell>
          <cell r="BB73">
            <v>7.5824824909290406E-2</v>
          </cell>
          <cell r="BC73">
            <v>7.2915903277067901E-2</v>
          </cell>
          <cell r="BD73">
            <v>7.2964701559032508E-2</v>
          </cell>
          <cell r="BE73">
            <v>7.2964701559032508E-2</v>
          </cell>
          <cell r="BF73">
            <v>7.0228515263740104E-2</v>
          </cell>
          <cell r="BG73">
            <v>6.5141438137330171E-2</v>
          </cell>
          <cell r="BH73">
            <v>6.6231358055234058E-2</v>
          </cell>
          <cell r="BI73">
            <v>6.4246814375998954E-2</v>
          </cell>
          <cell r="BJ73">
            <v>6.4246814375998954E-2</v>
          </cell>
          <cell r="BK73">
            <v>6.3196050736291573E-2</v>
          </cell>
          <cell r="BL73">
            <v>6.1457631748753072E-2</v>
          </cell>
          <cell r="BM73">
            <v>6.1008774420243619E-2</v>
          </cell>
          <cell r="BN73">
            <v>6.1181722072124932E-2</v>
          </cell>
          <cell r="BO73">
            <v>6.1181722072124932E-2</v>
          </cell>
        </row>
        <row r="74">
          <cell r="A74" t="str">
            <v>LTM Net Income</v>
          </cell>
          <cell r="K74">
            <v>1.7969999999999993</v>
          </cell>
          <cell r="L74">
            <v>1.7969999999999993</v>
          </cell>
          <cell r="M74">
            <v>1.7639999999999985</v>
          </cell>
          <cell r="N74">
            <v>1.7489999999999988</v>
          </cell>
          <cell r="O74">
            <v>1.7989999999999986</v>
          </cell>
          <cell r="P74">
            <v>1.8879999999999995</v>
          </cell>
          <cell r="Q74">
            <v>1.8879999999999995</v>
          </cell>
          <cell r="R74">
            <v>2.0399999999999991</v>
          </cell>
          <cell r="S74">
            <v>2.2449999999999992</v>
          </cell>
          <cell r="T74">
            <v>2.5450000000000008</v>
          </cell>
          <cell r="U74">
            <v>2.9140000000000006</v>
          </cell>
          <cell r="V74">
            <v>2.9140000000000006</v>
          </cell>
          <cell r="W74">
            <v>3.2456000000000009</v>
          </cell>
          <cell r="X74">
            <v>3.5366</v>
          </cell>
          <cell r="Y74">
            <v>3.9426000000000001</v>
          </cell>
          <cell r="Z74">
            <v>4.4515999999999973</v>
          </cell>
          <cell r="AA74">
            <v>4.4515999999999973</v>
          </cell>
          <cell r="AB74">
            <v>4.8859999999999975</v>
          </cell>
          <cell r="AC74">
            <v>5.3010000000000002</v>
          </cell>
          <cell r="AD74">
            <v>5.5599999999999987</v>
          </cell>
          <cell r="AE74">
            <v>5.7700000000000031</v>
          </cell>
          <cell r="AF74">
            <v>5.7700000000000031</v>
          </cell>
          <cell r="AG74">
            <v>6.0040000000000031</v>
          </cell>
          <cell r="AH74">
            <v>6.2169999999999987</v>
          </cell>
          <cell r="AI74">
            <v>6.3049999999999997</v>
          </cell>
          <cell r="AJ74">
            <v>6.1480000000000015</v>
          </cell>
          <cell r="AK74">
            <v>6.1480000000000015</v>
          </cell>
          <cell r="AL74">
            <v>6.4170000000000016</v>
          </cell>
          <cell r="AM74">
            <v>6.8540000000000036</v>
          </cell>
          <cell r="AN74">
            <v>7.6580000000000066</v>
          </cell>
          <cell r="AO74">
            <v>8.8632970000000064</v>
          </cell>
          <cell r="AP74">
            <v>8.8632970000000064</v>
          </cell>
          <cell r="AQ74">
            <v>10.316227000000003</v>
          </cell>
          <cell r="AR74">
            <v>11.847910000000001</v>
          </cell>
          <cell r="AS74">
            <v>13.495664000000009</v>
          </cell>
          <cell r="AT74">
            <v>15.089708000000019</v>
          </cell>
          <cell r="AU74">
            <v>15.089708000000019</v>
          </cell>
          <cell r="AV74">
            <v>15.540734000000008</v>
          </cell>
          <cell r="AW74">
            <v>15.719458000000005</v>
          </cell>
          <cell r="AX74">
            <v>15.888704000000006</v>
          </cell>
          <cell r="AY74">
            <v>16.372363</v>
          </cell>
          <cell r="AZ74">
            <v>16.372363</v>
          </cell>
          <cell r="BA74">
            <v>17.667755000000017</v>
          </cell>
          <cell r="BB74">
            <v>19.537348000000037</v>
          </cell>
          <cell r="BC74">
            <v>16.69150386000004</v>
          </cell>
          <cell r="BD74">
            <v>13.271716860000021</v>
          </cell>
          <cell r="BE74">
            <v>13.271716860000021</v>
          </cell>
          <cell r="BF74">
            <v>10.211368859999981</v>
          </cell>
          <cell r="BG74">
            <v>8.2113688599999719</v>
          </cell>
          <cell r="BH74">
            <v>13.111212999999989</v>
          </cell>
          <cell r="BI74">
            <v>19.899000000000026</v>
          </cell>
          <cell r="BJ74">
            <v>19.899000000000026</v>
          </cell>
          <cell r="BK74">
            <v>24.300000000000022</v>
          </cell>
          <cell r="BL74">
            <v>21.949000000000037</v>
          </cell>
          <cell r="BM74">
            <v>20.899000000000001</v>
          </cell>
          <cell r="BN74">
            <v>14.976999999999936</v>
          </cell>
          <cell r="BO74">
            <v>14.976999999999936</v>
          </cell>
        </row>
        <row r="75">
          <cell r="A75" t="str">
            <v>LTM Net Margin</v>
          </cell>
          <cell r="K75">
            <v>8.4255438859714885E-2</v>
          </cell>
          <cell r="L75">
            <v>8.4255438859714885E-2</v>
          </cell>
          <cell r="M75">
            <v>8.2004555808655968E-2</v>
          </cell>
          <cell r="N75">
            <v>7.1780349667569521E-2</v>
          </cell>
          <cell r="O75">
            <v>6.2709146681539263E-2</v>
          </cell>
          <cell r="P75">
            <v>5.6642265690627608E-2</v>
          </cell>
          <cell r="Q75">
            <v>5.6642265690627608E-2</v>
          </cell>
          <cell r="R75">
            <v>5.4590703524311571E-2</v>
          </cell>
          <cell r="S75">
            <v>5.5253377962639343E-2</v>
          </cell>
          <cell r="T75">
            <v>5.5002053121825781E-2</v>
          </cell>
          <cell r="U75">
            <v>5.7535490749698902E-2</v>
          </cell>
          <cell r="V75">
            <v>5.7535490749698902E-2</v>
          </cell>
          <cell r="W75">
            <v>5.8062900282657717E-2</v>
          </cell>
          <cell r="X75">
            <v>5.7628444328569797E-2</v>
          </cell>
          <cell r="Y75">
            <v>5.9851532494345189E-2</v>
          </cell>
          <cell r="Z75">
            <v>5.8682555794302545E-2</v>
          </cell>
          <cell r="AA75">
            <v>5.8682555794302545E-2</v>
          </cell>
          <cell r="AB75">
            <v>5.7524989109575306E-2</v>
          </cell>
          <cell r="AC75">
            <v>5.7049688438317245E-2</v>
          </cell>
          <cell r="AD75">
            <v>5.6478810288082548E-2</v>
          </cell>
          <cell r="AE75">
            <v>5.8776192076928593E-2</v>
          </cell>
          <cell r="AF75">
            <v>5.8776192076928593E-2</v>
          </cell>
          <cell r="AG75">
            <v>6.1891164737292448E-2</v>
          </cell>
          <cell r="AH75">
            <v>6.5024579018931064E-2</v>
          </cell>
          <cell r="AI75">
            <v>6.6435555930203158E-2</v>
          </cell>
          <cell r="AJ75">
            <v>6.3151623473339316E-2</v>
          </cell>
          <cell r="AK75">
            <v>6.3151623473339316E-2</v>
          </cell>
          <cell r="AL75">
            <v>6.1335678305502739E-2</v>
          </cell>
          <cell r="AM75">
            <v>5.9873334789255328E-2</v>
          </cell>
          <cell r="AN75">
            <v>5.0253960337563866E-2</v>
          </cell>
          <cell r="AO75">
            <v>4.4031201998817479E-2</v>
          </cell>
          <cell r="AP75">
            <v>4.4031201998817479E-2</v>
          </cell>
          <cell r="AQ75">
            <v>4.1827656283778214E-2</v>
          </cell>
          <cell r="AR75">
            <v>4.0673643176364183E-2</v>
          </cell>
          <cell r="AS75">
            <v>4.3231653472269913E-2</v>
          </cell>
          <cell r="AT75">
            <v>4.6397176463483798E-2</v>
          </cell>
          <cell r="AU75">
            <v>4.6397176463483798E-2</v>
          </cell>
          <cell r="AV75">
            <v>4.346431505510838E-2</v>
          </cell>
          <cell r="AW75">
            <v>3.8151085712247602E-2</v>
          </cell>
          <cell r="AX75">
            <v>3.3914429817087394E-2</v>
          </cell>
          <cell r="AY75">
            <v>3.1241093780863895E-2</v>
          </cell>
          <cell r="AZ75">
            <v>3.1241093780863895E-2</v>
          </cell>
          <cell r="BA75">
            <v>3.1405727799821224E-2</v>
          </cell>
          <cell r="BB75">
            <v>3.2971644586954743E-2</v>
          </cell>
          <cell r="BC75">
            <v>2.4446565647541343E-2</v>
          </cell>
          <cell r="BD75">
            <v>1.5118634240111738E-2</v>
          </cell>
          <cell r="BE75">
            <v>1.5118634240111738E-2</v>
          </cell>
          <cell r="BF75">
            <v>9.4510564603219795E-3</v>
          </cell>
          <cell r="BG75">
            <v>6.2000748422861938E-3</v>
          </cell>
          <cell r="BH75">
            <v>8.4367029559436722E-3</v>
          </cell>
          <cell r="BI75">
            <v>1.1671481150197236E-2</v>
          </cell>
          <cell r="BJ75">
            <v>1.1671481150197236E-2</v>
          </cell>
          <cell r="BK75">
            <v>1.3593074803865368E-2</v>
          </cell>
          <cell r="BL75">
            <v>1.2922304855475561E-2</v>
          </cell>
          <cell r="BM75">
            <v>1.396091424983216E-2</v>
          </cell>
          <cell r="BN75">
            <v>1.172872861114369E-2</v>
          </cell>
          <cell r="BO75">
            <v>1.172872861114369E-2</v>
          </cell>
        </row>
        <row r="76">
          <cell r="A76" t="str">
            <v xml:space="preserve">LTM EPS  </v>
          </cell>
          <cell r="K76">
            <v>0.159448689579643</v>
          </cell>
          <cell r="L76">
            <v>0.159448689579643</v>
          </cell>
          <cell r="M76">
            <v>0.14065091143522232</v>
          </cell>
          <cell r="N76">
            <v>0.12204378756494061</v>
          </cell>
          <cell r="O76">
            <v>0.1252647147407045</v>
          </cell>
          <cell r="P76">
            <v>0.13152211772901423</v>
          </cell>
          <cell r="Q76">
            <v>0.13152211772901423</v>
          </cell>
          <cell r="R76">
            <v>0.14211076280041793</v>
          </cell>
          <cell r="S76">
            <v>0.14806422117406171</v>
          </cell>
          <cell r="T76">
            <v>0.15773371059953267</v>
          </cell>
          <cell r="U76">
            <v>0.16900783776535599</v>
          </cell>
          <cell r="V76">
            <v>0.16900783776535599</v>
          </cell>
          <cell r="W76">
            <v>0.17959174546171128</v>
          </cell>
          <cell r="X76">
            <v>0.19484914092125502</v>
          </cell>
          <cell r="Y76">
            <v>0.21645246070371765</v>
          </cell>
          <cell r="Z76">
            <v>0.24547211400066302</v>
          </cell>
          <cell r="AA76">
            <v>0.24547211400066302</v>
          </cell>
          <cell r="AB76">
            <v>0.26792724184718697</v>
          </cell>
          <cell r="AC76">
            <v>0.28908285394438626</v>
          </cell>
          <cell r="AD76">
            <v>0.30245427815060427</v>
          </cell>
          <cell r="AE76">
            <v>0.31366784458960861</v>
          </cell>
          <cell r="AF76">
            <v>0.31366784458960861</v>
          </cell>
          <cell r="AG76">
            <v>0.32590743469722472</v>
          </cell>
          <cell r="AH76">
            <v>0.33775253018781559</v>
          </cell>
          <cell r="AI76">
            <v>0.34167174276342105</v>
          </cell>
          <cell r="AJ76">
            <v>0.33275882553595559</v>
          </cell>
          <cell r="AK76">
            <v>0.33275882553595559</v>
          </cell>
          <cell r="AL76">
            <v>0.34669153411098158</v>
          </cell>
          <cell r="AM76">
            <v>0.37050495027358854</v>
          </cell>
          <cell r="AN76">
            <v>0.39989270127602583</v>
          </cell>
          <cell r="AO76">
            <v>0.42858809121541119</v>
          </cell>
          <cell r="AP76">
            <v>0.42858809121541119</v>
          </cell>
          <cell r="AQ76">
            <v>0.45419881421315228</v>
          </cell>
          <cell r="AR76">
            <v>0.47620626423755602</v>
          </cell>
          <cell r="AS76">
            <v>0.50759895125022847</v>
          </cell>
          <cell r="AT76">
            <v>0.55493919659944024</v>
          </cell>
          <cell r="AU76">
            <v>0.55493919659944024</v>
          </cell>
          <cell r="AV76">
            <v>0.5660975942581995</v>
          </cell>
          <cell r="AW76">
            <v>0.57072618408318854</v>
          </cell>
          <cell r="AX76">
            <v>0.57941256070183444</v>
          </cell>
          <cell r="AY76">
            <v>0.59359442189706324</v>
          </cell>
          <cell r="AZ76">
            <v>0.59359442189706324</v>
          </cell>
          <cell r="BA76">
            <v>0.63421972216718414</v>
          </cell>
          <cell r="BB76">
            <v>0.67789477410878518</v>
          </cell>
          <cell r="BC76">
            <v>0.5597989551095861</v>
          </cell>
          <cell r="BD76">
            <v>0.42633718187639136</v>
          </cell>
          <cell r="BE76">
            <v>0.42633718187639136</v>
          </cell>
          <cell r="BF76">
            <v>0.30125925923931574</v>
          </cell>
          <cell r="BG76">
            <v>0.21191027966051215</v>
          </cell>
          <cell r="BH76">
            <v>0.31677743395809266</v>
          </cell>
          <cell r="BI76">
            <v>0.45826630193968088</v>
          </cell>
          <cell r="BJ76">
            <v>0.45826630193968088</v>
          </cell>
          <cell r="BK76">
            <v>0.53826911771506292</v>
          </cell>
          <cell r="BL76">
            <v>0.47538691767375713</v>
          </cell>
          <cell r="BM76">
            <v>0.33572635212209112</v>
          </cell>
          <cell r="BN76">
            <v>0.20895578285444652</v>
          </cell>
          <cell r="BO76">
            <v>0.20895578285444652</v>
          </cell>
        </row>
        <row r="77">
          <cell r="A77" t="str">
            <v>LTM Cash EPS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9.8849091104657366E-2</v>
          </cell>
          <cell r="AM77">
            <v>0.20919730101147449</v>
          </cell>
          <cell r="AN77">
            <v>0.33173414236004772</v>
          </cell>
          <cell r="AO77">
            <v>0.44840695507917516</v>
          </cell>
          <cell r="AP77">
            <v>0.44840695507917516</v>
          </cell>
          <cell r="AQ77">
            <v>0.48435815722335573</v>
          </cell>
          <cell r="AR77">
            <v>0.51654044560465551</v>
          </cell>
          <cell r="AS77">
            <v>0.54859758083422416</v>
          </cell>
          <cell r="AT77">
            <v>0.59523274611254018</v>
          </cell>
          <cell r="AU77">
            <v>0.59523274611254018</v>
          </cell>
          <cell r="AV77">
            <v>0.60994480687851182</v>
          </cell>
          <cell r="AW77">
            <v>0.62615950363957151</v>
          </cell>
          <cell r="AX77">
            <v>0.64685052729071424</v>
          </cell>
          <cell r="AY77">
            <v>0.6723087715154934</v>
          </cell>
          <cell r="AZ77">
            <v>0.6723087715154934</v>
          </cell>
          <cell r="BA77">
            <v>0.71989414594628287</v>
          </cell>
          <cell r="BB77">
            <v>0.76102002365236243</v>
          </cell>
          <cell r="BC77">
            <v>0.64928238007309014</v>
          </cell>
          <cell r="BD77">
            <v>0.54612234853034258</v>
          </cell>
          <cell r="BE77">
            <v>0.54612234853034258</v>
          </cell>
          <cell r="BF77">
            <v>0.45492549115646685</v>
          </cell>
          <cell r="BG77">
            <v>0.39807500697416831</v>
          </cell>
          <cell r="BH77">
            <v>0.5223972922711535</v>
          </cell>
          <cell r="BI77">
            <v>0.66786901940497256</v>
          </cell>
          <cell r="BJ77">
            <v>0.66786901940497256</v>
          </cell>
          <cell r="BK77">
            <v>0.74557963516676162</v>
          </cell>
          <cell r="BL77">
            <v>0.68485789716851719</v>
          </cell>
          <cell r="BM77">
            <v>0.56900188412135555</v>
          </cell>
          <cell r="BN77">
            <v>0.41036359335559575</v>
          </cell>
          <cell r="BO77">
            <v>0.41036359335559575</v>
          </cell>
        </row>
        <row r="78">
          <cell r="A78" t="str">
            <v>FTM Revenues</v>
          </cell>
          <cell r="H78">
            <v>21.328000000000003</v>
          </cell>
          <cell r="I78">
            <v>21.510999999999999</v>
          </cell>
          <cell r="J78">
            <v>24.366</v>
          </cell>
          <cell r="K78">
            <v>28.688000000000002</v>
          </cell>
          <cell r="L78">
            <v>28.688000000000002</v>
          </cell>
          <cell r="M78">
            <v>33.332000000000001</v>
          </cell>
          <cell r="N78">
            <v>37.369</v>
          </cell>
          <cell r="O78">
            <v>40.631</v>
          </cell>
          <cell r="P78">
            <v>46.271000000000001</v>
          </cell>
          <cell r="Q78">
            <v>46.271000000000001</v>
          </cell>
          <cell r="R78">
            <v>50.647000000000006</v>
          </cell>
          <cell r="S78">
            <v>55.897999999999996</v>
          </cell>
          <cell r="T78">
            <v>61.369</v>
          </cell>
          <cell r="U78">
            <v>65.87299999999999</v>
          </cell>
          <cell r="V78">
            <v>65.87299999999999</v>
          </cell>
          <cell r="W78">
            <v>75.859000000000009</v>
          </cell>
          <cell r="X78">
            <v>84.936999999999998</v>
          </cell>
          <cell r="Y78">
            <v>92.918999999999997</v>
          </cell>
          <cell r="Z78">
            <v>98.444000000000003</v>
          </cell>
          <cell r="AA78">
            <v>98.444000000000003</v>
          </cell>
          <cell r="AB78">
            <v>98.168999999999997</v>
          </cell>
          <cell r="AC78">
            <v>97.009</v>
          </cell>
          <cell r="AD78">
            <v>95.61</v>
          </cell>
          <cell r="AE78">
            <v>94.903999999999996</v>
          </cell>
          <cell r="AF78">
            <v>94.903999999999996</v>
          </cell>
          <cell r="AG78">
            <v>97.352999999999994</v>
          </cell>
          <cell r="AH78">
            <v>104.621</v>
          </cell>
          <cell r="AI78">
            <v>114.47499999999999</v>
          </cell>
          <cell r="AJ78">
            <v>152.386</v>
          </cell>
          <cell r="AK78">
            <v>152.386</v>
          </cell>
          <cell r="AL78">
            <v>201.29582199999999</v>
          </cell>
          <cell r="AM78">
            <v>246.636506</v>
          </cell>
          <cell r="AN78">
            <v>291.29207700000001</v>
          </cell>
          <cell r="AO78">
            <v>312.17089599999997</v>
          </cell>
          <cell r="AP78">
            <v>312.17089599999997</v>
          </cell>
          <cell r="AQ78">
            <v>325.229015</v>
          </cell>
          <cell r="AR78">
            <v>357.55156799999997</v>
          </cell>
          <cell r="AS78">
            <v>412.03173399999997</v>
          </cell>
          <cell r="AT78">
            <v>468.49391500000002</v>
          </cell>
          <cell r="AU78">
            <v>468.49391500000002</v>
          </cell>
          <cell r="AV78">
            <v>524.06497400000001</v>
          </cell>
          <cell r="AW78">
            <v>562.56473700000004</v>
          </cell>
          <cell r="AX78">
            <v>592.55000000000007</v>
          </cell>
          <cell r="AY78">
            <v>682.77499999999998</v>
          </cell>
          <cell r="AZ78">
            <v>682.77499999999998</v>
          </cell>
          <cell r="BA78">
            <v>877.838345</v>
          </cell>
          <cell r="BB78">
            <v>1080.447345</v>
          </cell>
          <cell r="BC78">
            <v>1324.3983450000001</v>
          </cell>
          <cell r="BD78">
            <v>1554.0683449999999</v>
          </cell>
          <cell r="BE78">
            <v>1554.0683449999999</v>
          </cell>
          <cell r="BF78">
            <v>1704.9250000000002</v>
          </cell>
          <cell r="BG78">
            <v>1787.675</v>
          </cell>
          <cell r="BH78">
            <v>1698.5360000000001</v>
          </cell>
          <cell r="BI78">
            <v>1496.9650000000001</v>
          </cell>
          <cell r="BJ78">
            <v>1496.9650000000001</v>
          </cell>
          <cell r="BK78">
            <v>1276.95</v>
          </cell>
          <cell r="BL78">
            <v>1174.2330000000002</v>
          </cell>
          <cell r="BM78">
            <v>1261.175</v>
          </cell>
          <cell r="BN78">
            <v>1431.4839999999999</v>
          </cell>
          <cell r="BO78">
            <v>1431.4839999999999</v>
          </cell>
        </row>
        <row r="79">
          <cell r="A79" t="str">
            <v>FTM Gross Margin</v>
          </cell>
          <cell r="H79">
            <v>0.17685671417854459</v>
          </cell>
          <cell r="I79">
            <v>0.17758356189856347</v>
          </cell>
          <cell r="J79">
            <v>0.16773372732496097</v>
          </cell>
          <cell r="K79">
            <v>0.15438510875627434</v>
          </cell>
          <cell r="L79">
            <v>0.15438510875627434</v>
          </cell>
          <cell r="M79">
            <v>0.14085563422536898</v>
          </cell>
          <cell r="N79">
            <v>0.14078514276539375</v>
          </cell>
          <cell r="O79">
            <v>0.13885949152125224</v>
          </cell>
          <cell r="P79">
            <v>0.13552765230922179</v>
          </cell>
          <cell r="Q79">
            <v>0.13552765230922179</v>
          </cell>
          <cell r="R79">
            <v>0.13750074041897842</v>
          </cell>
          <cell r="S79">
            <v>0.13036244588357368</v>
          </cell>
          <cell r="T79">
            <v>0.12822434779774805</v>
          </cell>
          <cell r="U79">
            <v>0.12967376618644971</v>
          </cell>
          <cell r="V79">
            <v>0.12967376618644971</v>
          </cell>
          <cell r="W79">
            <v>0.12387455674343184</v>
          </cell>
          <cell r="X79">
            <v>0.12052462413318103</v>
          </cell>
          <cell r="Y79">
            <v>0.11744637802817508</v>
          </cell>
          <cell r="Z79">
            <v>0.11627930600138149</v>
          </cell>
          <cell r="AA79">
            <v>0.11627930600138149</v>
          </cell>
          <cell r="AB79">
            <v>0.12149456549419882</v>
          </cell>
          <cell r="AC79">
            <v>0.12626663505447949</v>
          </cell>
          <cell r="AD79">
            <v>0.1309172680681937</v>
          </cell>
          <cell r="AE79">
            <v>0.13244963331366436</v>
          </cell>
          <cell r="AF79">
            <v>0.13244963331366436</v>
          </cell>
          <cell r="AG79">
            <v>0.12572802070814462</v>
          </cell>
          <cell r="AH79">
            <v>0.12402863669817726</v>
          </cell>
          <cell r="AI79">
            <v>0.12522384800174716</v>
          </cell>
          <cell r="AJ79">
            <v>0.11665769821374673</v>
          </cell>
          <cell r="AK79">
            <v>0.11665769821374673</v>
          </cell>
          <cell r="AL79">
            <v>0.11582341237067509</v>
          </cell>
          <cell r="AM79">
            <v>0.11649289663550458</v>
          </cell>
          <cell r="AN79">
            <v>0.115737517982681</v>
          </cell>
          <cell r="AO79">
            <v>0.11955002685452142</v>
          </cell>
          <cell r="AP79">
            <v>0.11955002685452142</v>
          </cell>
          <cell r="AQ79">
            <v>0.12175682418741152</v>
          </cell>
          <cell r="AR79">
            <v>0.11540262913907851</v>
          </cell>
          <cell r="AS79">
            <v>0.10794694760088554</v>
          </cell>
          <cell r="AT79">
            <v>0.10216771118574722</v>
          </cell>
          <cell r="AU79">
            <v>0.10216771118574722</v>
          </cell>
          <cell r="AV79">
            <v>9.8671675394204073E-2</v>
          </cell>
          <cell r="AW79">
            <v>9.8646776717538937E-2</v>
          </cell>
          <cell r="AX79">
            <v>0.10069698759598351</v>
          </cell>
          <cell r="AY79">
            <v>8.7712871531617359E-2</v>
          </cell>
          <cell r="AZ79">
            <v>8.7712871531617359E-2</v>
          </cell>
          <cell r="BA79">
            <v>7.6927057521051917E-2</v>
          </cell>
          <cell r="BB79">
            <v>7.0790604663848733E-2</v>
          </cell>
          <cell r="BC79">
            <v>6.7453663920125154E-2</v>
          </cell>
          <cell r="BD79">
            <v>7.0441795788588696E-2</v>
          </cell>
          <cell r="BE79">
            <v>7.0441795788588696E-2</v>
          </cell>
          <cell r="BF79">
            <v>7.2793231373814105E-2</v>
          </cell>
          <cell r="BG79">
            <v>7.4187981596207375E-2</v>
          </cell>
          <cell r="BH79">
            <v>7.3576303357715131E-2</v>
          </cell>
          <cell r="BI79">
            <v>7.3461971388776623E-2</v>
          </cell>
          <cell r="BJ79">
            <v>7.3461971388776623E-2</v>
          </cell>
          <cell r="BK79">
            <v>7.3229178902854408E-2</v>
          </cell>
          <cell r="BL79">
            <v>7.3428357063717309E-2</v>
          </cell>
          <cell r="BM79">
            <v>7.5304378853053688E-2</v>
          </cell>
          <cell r="BN79">
            <v>7.5854847137655751E-2</v>
          </cell>
          <cell r="BO79">
            <v>7.5854847137655751E-2</v>
          </cell>
        </row>
        <row r="80">
          <cell r="A80" t="str">
            <v>FTM SG&amp;A Margin</v>
          </cell>
          <cell r="H80">
            <v>5.5420105026256557E-2</v>
          </cell>
          <cell r="I80">
            <v>6.3130491376505046E-2</v>
          </cell>
          <cell r="J80">
            <v>6.4351965854058932E-2</v>
          </cell>
          <cell r="K80">
            <v>5.9746235359732287E-2</v>
          </cell>
          <cell r="L80">
            <v>5.9746235359732287E-2</v>
          </cell>
          <cell r="M80">
            <v>5.3162126485059399E-2</v>
          </cell>
          <cell r="N80">
            <v>5.3279456233776661E-2</v>
          </cell>
          <cell r="O80">
            <v>5.1906180010336936E-2</v>
          </cell>
          <cell r="P80">
            <v>5.1911564478831239E-2</v>
          </cell>
          <cell r="Q80">
            <v>5.1911564478831239E-2</v>
          </cell>
          <cell r="R80">
            <v>5.3250932927912803E-2</v>
          </cell>
          <cell r="S80">
            <v>4.9840781423306744E-2</v>
          </cell>
          <cell r="T80">
            <v>4.7336603170982094E-2</v>
          </cell>
          <cell r="U80">
            <v>4.3720492462769274E-2</v>
          </cell>
          <cell r="V80">
            <v>4.3720492462769274E-2</v>
          </cell>
          <cell r="W80">
            <v>3.7833348712743374E-2</v>
          </cell>
          <cell r="X80">
            <v>3.3825070346256633E-2</v>
          </cell>
          <cell r="Y80">
            <v>3.1392933630366229E-2</v>
          </cell>
          <cell r="Z80">
            <v>3.085002641095445E-2</v>
          </cell>
          <cell r="AA80">
            <v>3.085002641095445E-2</v>
          </cell>
          <cell r="AB80">
            <v>3.2077336022573316E-2</v>
          </cell>
          <cell r="AC80">
            <v>3.1966106237565586E-2</v>
          </cell>
          <cell r="AD80">
            <v>3.1931806296412506E-2</v>
          </cell>
          <cell r="AE80">
            <v>3.1326392986596979E-2</v>
          </cell>
          <cell r="AF80">
            <v>3.1326392986596979E-2</v>
          </cell>
          <cell r="AG80">
            <v>3.0712972378868657E-2</v>
          </cell>
          <cell r="AH80">
            <v>3.0223377715754958E-2</v>
          </cell>
          <cell r="AI80">
            <v>3.0949989080585282E-2</v>
          </cell>
          <cell r="AJ80">
            <v>3.0455553659785022E-2</v>
          </cell>
          <cell r="AK80">
            <v>3.0455553659785022E-2</v>
          </cell>
          <cell r="AL80">
            <v>3.5907367217984293E-2</v>
          </cell>
          <cell r="AM80">
            <v>3.8613075389577568E-2</v>
          </cell>
          <cell r="AN80">
            <v>3.9354118787103154E-2</v>
          </cell>
          <cell r="AO80">
            <v>4.1022059276147257E-2</v>
          </cell>
          <cell r="AP80">
            <v>4.1022059276147257E-2</v>
          </cell>
          <cell r="AQ80">
            <v>3.9409989296311704E-2</v>
          </cell>
          <cell r="AR80">
            <v>3.6817410908403569E-2</v>
          </cell>
          <cell r="AS80">
            <v>3.5402015903949764E-2</v>
          </cell>
          <cell r="AT80">
            <v>3.4539197803668376E-2</v>
          </cell>
          <cell r="AU80">
            <v>3.4539197803668376E-2</v>
          </cell>
          <cell r="AV80">
            <v>3.3736316825478209E-2</v>
          </cell>
          <cell r="AW80">
            <v>3.3958367354973408E-2</v>
          </cell>
          <cell r="AX80">
            <v>3.428571428571428E-2</v>
          </cell>
          <cell r="AY80">
            <v>3.5430412654241877E-2</v>
          </cell>
          <cell r="AZ80">
            <v>3.5430412654241877E-2</v>
          </cell>
          <cell r="BA80">
            <v>3.6995772837879394E-2</v>
          </cell>
          <cell r="BB80">
            <v>3.7213574716128343E-2</v>
          </cell>
          <cell r="BC80">
            <v>3.6214412514989969E-2</v>
          </cell>
          <cell r="BD80">
            <v>3.5290151927005506E-2</v>
          </cell>
          <cell r="BE80">
            <v>3.5290151927005506E-2</v>
          </cell>
          <cell r="BF80">
            <v>3.3943428596565822E-2</v>
          </cell>
          <cell r="BG80">
            <v>3.3199546897506538E-2</v>
          </cell>
          <cell r="BH80">
            <v>3.5668363814484946E-2</v>
          </cell>
          <cell r="BI80">
            <v>3.8505910291823785E-2</v>
          </cell>
          <cell r="BJ80">
            <v>3.8505910291823785E-2</v>
          </cell>
          <cell r="BK80">
            <v>4.2588981557617762E-2</v>
          </cell>
          <cell r="BL80">
            <v>4.632811375595814E-2</v>
          </cell>
          <cell r="BM80">
            <v>4.4288857612940317E-2</v>
          </cell>
          <cell r="BN80">
            <v>4.2293871255284728E-2</v>
          </cell>
          <cell r="BO80">
            <v>4.2293871255284728E-2</v>
          </cell>
        </row>
        <row r="81">
          <cell r="A81" t="str">
            <v>FTM EBIT</v>
          </cell>
          <cell r="H81">
            <v>2.5899999999999994</v>
          </cell>
          <cell r="I81">
            <v>2.4619999999999984</v>
          </cell>
          <cell r="J81">
            <v>2.5189999999999988</v>
          </cell>
          <cell r="K81">
            <v>2.7149999999999985</v>
          </cell>
          <cell r="L81">
            <v>2.7149999999999985</v>
          </cell>
          <cell r="M81">
            <v>2.9229999999999992</v>
          </cell>
          <cell r="N81">
            <v>3.2699999999999991</v>
          </cell>
          <cell r="O81">
            <v>3.5329999999999995</v>
          </cell>
          <cell r="P81">
            <v>3.8690000000000011</v>
          </cell>
          <cell r="Q81">
            <v>3.8690000000000011</v>
          </cell>
          <cell r="R81">
            <v>4.2670000000000003</v>
          </cell>
          <cell r="S81">
            <v>4.5010000000000012</v>
          </cell>
          <cell r="T81">
            <v>4.9639999999999995</v>
          </cell>
          <cell r="U81">
            <v>5.6619999999999999</v>
          </cell>
          <cell r="V81">
            <v>5.6619999999999999</v>
          </cell>
          <cell r="W81">
            <v>6.5269999999999966</v>
          </cell>
          <cell r="X81">
            <v>7.3639999999999972</v>
          </cell>
          <cell r="Y81">
            <v>7.9960000000000013</v>
          </cell>
          <cell r="Z81">
            <v>8.41</v>
          </cell>
          <cell r="AA81">
            <v>8.41</v>
          </cell>
          <cell r="AB81">
            <v>8.7780000000000022</v>
          </cell>
          <cell r="AC81">
            <v>9.1480000000000032</v>
          </cell>
          <cell r="AD81">
            <v>9.4639999999999986</v>
          </cell>
          <cell r="AE81">
            <v>9.5970000000000013</v>
          </cell>
          <cell r="AF81">
            <v>9.5970000000000013</v>
          </cell>
          <cell r="AG81">
            <v>9.2500000000000018</v>
          </cell>
          <cell r="AH81">
            <v>9.8140000000000018</v>
          </cell>
          <cell r="AI81">
            <v>10.792000000000003</v>
          </cell>
          <cell r="AJ81">
            <v>13.136000000000006</v>
          </cell>
          <cell r="AK81">
            <v>13.136000000000006</v>
          </cell>
          <cell r="AL81">
            <v>16.086766000000008</v>
          </cell>
          <cell r="AM81">
            <v>19.208007000000006</v>
          </cell>
          <cell r="AN81">
            <v>22.249879</v>
          </cell>
          <cell r="AO81">
            <v>24.514146000000007</v>
          </cell>
          <cell r="AP81">
            <v>24.514146000000007</v>
          </cell>
          <cell r="AQ81">
            <v>26.781580000000023</v>
          </cell>
          <cell r="AR81">
            <v>28.098268000000008</v>
          </cell>
          <cell r="AS81">
            <v>29.890814000000002</v>
          </cell>
          <cell r="AT81">
            <v>31.683547000000008</v>
          </cell>
          <cell r="AU81">
            <v>31.683547000000008</v>
          </cell>
          <cell r="AV81">
            <v>34.030346999999999</v>
          </cell>
          <cell r="AW81">
            <v>36.391418000000016</v>
          </cell>
          <cell r="AX81">
            <v>39.352000000000032</v>
          </cell>
          <cell r="AY81">
            <v>35.697155860000038</v>
          </cell>
          <cell r="AZ81">
            <v>35.697155860000038</v>
          </cell>
          <cell r="BA81">
            <v>35.053212860000023</v>
          </cell>
          <cell r="BB81">
            <v>36.278212859999982</v>
          </cell>
          <cell r="BC81">
            <v>41.373212859999974</v>
          </cell>
          <cell r="BD81">
            <v>54.628056999999984</v>
          </cell>
          <cell r="BE81">
            <v>54.628056999999984</v>
          </cell>
          <cell r="BF81">
            <v>66.236000000000018</v>
          </cell>
          <cell r="BG81">
            <v>73.274000000000015</v>
          </cell>
          <cell r="BH81">
            <v>64.388000000000034</v>
          </cell>
          <cell r="BI81">
            <v>52.327999999999996</v>
          </cell>
          <cell r="BJ81">
            <v>52.327999999999996</v>
          </cell>
          <cell r="BK81">
            <v>39.125999999999934</v>
          </cell>
          <cell r="BL81">
            <v>31.821999999999981</v>
          </cell>
          <cell r="BM81">
            <v>39.115999999999985</v>
          </cell>
          <cell r="BN81">
            <v>48.042000000000009</v>
          </cell>
          <cell r="BO81">
            <v>48.042000000000009</v>
          </cell>
        </row>
        <row r="82">
          <cell r="A82" t="str">
            <v>FTM Operating Margin</v>
          </cell>
          <cell r="H82">
            <v>0.12143660915228803</v>
          </cell>
          <cell r="I82">
            <v>0.11445307052205841</v>
          </cell>
          <cell r="J82">
            <v>0.10338176147090203</v>
          </cell>
          <cell r="K82">
            <v>9.4638873396542048E-2</v>
          </cell>
          <cell r="L82">
            <v>9.4638873396542048E-2</v>
          </cell>
          <cell r="M82">
            <v>8.7693507740309581E-2</v>
          </cell>
          <cell r="N82">
            <v>8.7505686531617097E-2</v>
          </cell>
          <cell r="O82">
            <v>8.6953311510915302E-2</v>
          </cell>
          <cell r="P82">
            <v>8.3616087830390554E-2</v>
          </cell>
          <cell r="Q82">
            <v>8.3616087830390554E-2</v>
          </cell>
          <cell r="R82">
            <v>8.4249807491065615E-2</v>
          </cell>
          <cell r="S82">
            <v>8.0521664460266942E-2</v>
          </cell>
          <cell r="T82">
            <v>8.0887744626765956E-2</v>
          </cell>
          <cell r="U82">
            <v>8.5953273723680432E-2</v>
          </cell>
          <cell r="V82">
            <v>8.5953273723680432E-2</v>
          </cell>
          <cell r="W82">
            <v>8.604120803068846E-2</v>
          </cell>
          <cell r="X82">
            <v>8.6699553786924399E-2</v>
          </cell>
          <cell r="Y82">
            <v>8.6053444397808862E-2</v>
          </cell>
          <cell r="Z82">
            <v>8.5429279590427037E-2</v>
          </cell>
          <cell r="AA82">
            <v>8.5429279590427037E-2</v>
          </cell>
          <cell r="AB82">
            <v>8.941722947162549E-2</v>
          </cell>
          <cell r="AC82">
            <v>9.4300528816913934E-2</v>
          </cell>
          <cell r="AD82">
            <v>9.8985461771781177E-2</v>
          </cell>
          <cell r="AE82">
            <v>0.10112324032706738</v>
          </cell>
          <cell r="AF82">
            <v>0.10112324032706738</v>
          </cell>
          <cell r="AG82">
            <v>9.5015048329275958E-2</v>
          </cell>
          <cell r="AH82">
            <v>9.3805258982422285E-2</v>
          </cell>
          <cell r="AI82">
            <v>9.4273858921161857E-2</v>
          </cell>
          <cell r="AJ82">
            <v>8.620214455396169E-2</v>
          </cell>
          <cell r="AK82">
            <v>8.620214455396169E-2</v>
          </cell>
          <cell r="AL82">
            <v>7.9916045152690796E-2</v>
          </cell>
          <cell r="AM82">
            <v>7.7879821245927017E-2</v>
          </cell>
          <cell r="AN82">
            <v>7.638339919557785E-2</v>
          </cell>
          <cell r="AO82">
            <v>7.8527967578374158E-2</v>
          </cell>
          <cell r="AP82">
            <v>7.8527967578374158E-2</v>
          </cell>
          <cell r="AQ82">
            <v>8.2346834891099813E-2</v>
          </cell>
          <cell r="AR82">
            <v>7.8585218230674936E-2</v>
          </cell>
          <cell r="AS82">
            <v>7.2544931696935766E-2</v>
          </cell>
          <cell r="AT82">
            <v>6.7628513382078842E-2</v>
          </cell>
          <cell r="AU82">
            <v>6.7628513382078842E-2</v>
          </cell>
          <cell r="AV82">
            <v>6.4935358568725871E-2</v>
          </cell>
          <cell r="AW82">
            <v>6.4688409362565522E-2</v>
          </cell>
          <cell r="AX82">
            <v>6.641127331026922E-2</v>
          </cell>
          <cell r="AY82">
            <v>5.2282458877375475E-2</v>
          </cell>
          <cell r="AZ82">
            <v>5.2282458877375475E-2</v>
          </cell>
          <cell r="BA82">
            <v>3.993128468317253E-2</v>
          </cell>
          <cell r="BB82">
            <v>3.357702994772039E-2</v>
          </cell>
          <cell r="BC82">
            <v>3.1239251405135192E-2</v>
          </cell>
          <cell r="BD82">
            <v>3.5151643861583183E-2</v>
          </cell>
          <cell r="BE82">
            <v>3.5151643861583183E-2</v>
          </cell>
          <cell r="BF82">
            <v>3.8849802777248275E-2</v>
          </cell>
          <cell r="BG82">
            <v>4.0988434698700837E-2</v>
          </cell>
          <cell r="BH82">
            <v>3.7907939543230192E-2</v>
          </cell>
          <cell r="BI82">
            <v>3.4956061096952831E-2</v>
          </cell>
          <cell r="BJ82">
            <v>3.4956061096952831E-2</v>
          </cell>
          <cell r="BK82">
            <v>3.0640197345236642E-2</v>
          </cell>
          <cell r="BL82">
            <v>2.7100243307759172E-2</v>
          </cell>
          <cell r="BM82">
            <v>3.1015521240113374E-2</v>
          </cell>
          <cell r="BN82">
            <v>3.356097588237103E-2</v>
          </cell>
          <cell r="BO82">
            <v>3.356097588237103E-2</v>
          </cell>
        </row>
        <row r="83">
          <cell r="A83" t="str">
            <v>FTM EBITDA</v>
          </cell>
          <cell r="H83">
            <v>2.4819999999999993</v>
          </cell>
          <cell r="I83">
            <v>2.3539999999999983</v>
          </cell>
          <cell r="J83">
            <v>2.4109999999999987</v>
          </cell>
          <cell r="K83">
            <v>2.6069999999999984</v>
          </cell>
          <cell r="L83">
            <v>2.6069999999999984</v>
          </cell>
          <cell r="M83">
            <v>2.8149999999999991</v>
          </cell>
          <cell r="N83">
            <v>3.161999999999999</v>
          </cell>
          <cell r="O83">
            <v>3.4249999999999994</v>
          </cell>
          <cell r="P83">
            <v>3.761000000000001</v>
          </cell>
          <cell r="Q83">
            <v>3.761000000000001</v>
          </cell>
          <cell r="R83">
            <v>4.1590000000000007</v>
          </cell>
          <cell r="S83">
            <v>4.3930000000000016</v>
          </cell>
          <cell r="T83">
            <v>4.8559999999999999</v>
          </cell>
          <cell r="U83">
            <v>5.5720000000000001</v>
          </cell>
          <cell r="V83">
            <v>5.5720000000000001</v>
          </cell>
          <cell r="W83">
            <v>6.4639999999999969</v>
          </cell>
          <cell r="X83">
            <v>7.3279999999999976</v>
          </cell>
          <cell r="Y83">
            <v>7.987000000000001</v>
          </cell>
          <cell r="Z83">
            <v>8.41</v>
          </cell>
          <cell r="AA83">
            <v>8.41</v>
          </cell>
          <cell r="AB83">
            <v>8.7780000000000022</v>
          </cell>
          <cell r="AC83">
            <v>9.1480000000000032</v>
          </cell>
          <cell r="AD83">
            <v>9.4639999999999986</v>
          </cell>
          <cell r="AE83">
            <v>9.5970000000000013</v>
          </cell>
          <cell r="AF83">
            <v>9.5970000000000013</v>
          </cell>
          <cell r="AG83">
            <v>9.2500000000000018</v>
          </cell>
          <cell r="AH83">
            <v>9.8140000000000018</v>
          </cell>
          <cell r="AI83">
            <v>10.792000000000003</v>
          </cell>
          <cell r="AJ83">
            <v>12.843000000000007</v>
          </cell>
          <cell r="AK83">
            <v>12.843000000000007</v>
          </cell>
          <cell r="AL83">
            <v>15.390806000000007</v>
          </cell>
          <cell r="AM83">
            <v>18.094612000000005</v>
          </cell>
          <cell r="AN83">
            <v>20.719049000000002</v>
          </cell>
          <cell r="AO83">
            <v>22.858881000000007</v>
          </cell>
          <cell r="AP83">
            <v>22.858881000000007</v>
          </cell>
          <cell r="AQ83">
            <v>25.111840000000022</v>
          </cell>
          <cell r="AR83">
            <v>26.260673000000008</v>
          </cell>
          <cell r="AS83">
            <v>27.564705000000004</v>
          </cell>
          <cell r="AT83">
            <v>28.864873000000006</v>
          </cell>
          <cell r="AU83">
            <v>28.864873000000006</v>
          </cell>
          <cell r="AV83">
            <v>30.719108000000002</v>
          </cell>
          <cell r="AW83">
            <v>36.663469000000021</v>
          </cell>
          <cell r="AX83">
            <v>44.930000000000035</v>
          </cell>
          <cell r="AY83">
            <v>49.785155860000039</v>
          </cell>
          <cell r="AZ83">
            <v>49.785155860000039</v>
          </cell>
          <cell r="BA83">
            <v>64.051212860000021</v>
          </cell>
          <cell r="BB83">
            <v>75.878212859999977</v>
          </cell>
          <cell r="BC83">
            <v>86.273212859999973</v>
          </cell>
          <cell r="BD83">
            <v>102.928057</v>
          </cell>
          <cell r="BE83">
            <v>102.928057</v>
          </cell>
          <cell r="BF83">
            <v>109.53600000000003</v>
          </cell>
          <cell r="BG83">
            <v>112.97400000000003</v>
          </cell>
          <cell r="BH83">
            <v>104.38800000000005</v>
          </cell>
          <cell r="BI83">
            <v>91.328000000000003</v>
          </cell>
          <cell r="BJ83">
            <v>91.328000000000003</v>
          </cell>
          <cell r="BK83">
            <v>78.125999999999934</v>
          </cell>
          <cell r="BL83">
            <v>68.821999999999974</v>
          </cell>
          <cell r="BM83">
            <v>73.915999999999983</v>
          </cell>
          <cell r="BN83">
            <v>80.74199999999999</v>
          </cell>
          <cell r="BO83">
            <v>80.74199999999999</v>
          </cell>
        </row>
        <row r="84">
          <cell r="A84" t="str">
            <v>FTM EBITDA Margin</v>
          </cell>
          <cell r="H84">
            <v>0.11637284321080266</v>
          </cell>
          <cell r="I84">
            <v>0.10943238343173253</v>
          </cell>
          <cell r="J84">
            <v>9.894935565952552E-2</v>
          </cell>
          <cell r="K84">
            <v>9.0874233128834289E-2</v>
          </cell>
          <cell r="L84">
            <v>9.0874233128834289E-2</v>
          </cell>
          <cell r="M84">
            <v>8.4453378135125379E-2</v>
          </cell>
          <cell r="N84">
            <v>8.4615590462682952E-2</v>
          </cell>
          <cell r="O84">
            <v>8.4295242548792781E-2</v>
          </cell>
          <cell r="P84">
            <v>8.1282012491625449E-2</v>
          </cell>
          <cell r="Q84">
            <v>8.1282012491625449E-2</v>
          </cell>
          <cell r="R84">
            <v>8.2117400833218168E-2</v>
          </cell>
          <cell r="S84">
            <v>7.8589573866685788E-2</v>
          </cell>
          <cell r="T84">
            <v>7.912789845035767E-2</v>
          </cell>
          <cell r="U84">
            <v>8.4587008334218894E-2</v>
          </cell>
          <cell r="V84">
            <v>8.4587008334218894E-2</v>
          </cell>
          <cell r="W84">
            <v>8.5210719888213604E-2</v>
          </cell>
          <cell r="X84">
            <v>8.627571023228979E-2</v>
          </cell>
          <cell r="Y84">
            <v>8.5956585843584205E-2</v>
          </cell>
          <cell r="Z84">
            <v>8.5429279590427037E-2</v>
          </cell>
          <cell r="AA84">
            <v>8.5429279590427037E-2</v>
          </cell>
          <cell r="AB84">
            <v>8.941722947162549E-2</v>
          </cell>
          <cell r="AC84">
            <v>9.4300528816913934E-2</v>
          </cell>
          <cell r="AD84">
            <v>9.8985461771781177E-2</v>
          </cell>
          <cell r="AE84">
            <v>0.10112324032706738</v>
          </cell>
          <cell r="AF84">
            <v>0.10112324032706738</v>
          </cell>
          <cell r="AG84">
            <v>9.5015048329275958E-2</v>
          </cell>
          <cell r="AH84">
            <v>9.3805258982422285E-2</v>
          </cell>
          <cell r="AI84">
            <v>9.4273858921161857E-2</v>
          </cell>
          <cell r="AJ84">
            <v>8.4279395745016E-2</v>
          </cell>
          <cell r="AK84">
            <v>8.4279395745016E-2</v>
          </cell>
          <cell r="AL84">
            <v>7.6458646021972609E-2</v>
          </cell>
          <cell r="AM84">
            <v>7.3365505753637317E-2</v>
          </cell>
          <cell r="AN84">
            <v>7.1128089762633684E-2</v>
          </cell>
          <cell r="AO84">
            <v>7.3225535413141168E-2</v>
          </cell>
          <cell r="AP84">
            <v>7.3225535413141168E-2</v>
          </cell>
          <cell r="AQ84">
            <v>7.7212791115823479E-2</v>
          </cell>
          <cell r="AR84">
            <v>7.3445833693001755E-2</v>
          </cell>
          <cell r="AS84">
            <v>6.6899470903374655E-2</v>
          </cell>
          <cell r="AT84">
            <v>6.1612055302788737E-2</v>
          </cell>
          <cell r="AU84">
            <v>6.1612055302788737E-2</v>
          </cell>
          <cell r="AV84">
            <v>5.8616983626156249E-2</v>
          </cell>
          <cell r="AW84">
            <v>6.5171999929316618E-2</v>
          </cell>
          <cell r="AX84">
            <v>7.5824824909290406E-2</v>
          </cell>
          <cell r="AY84">
            <v>7.2915903277067901E-2</v>
          </cell>
          <cell r="AZ84">
            <v>7.2915903277067901E-2</v>
          </cell>
          <cell r="BA84">
            <v>7.2964701559032508E-2</v>
          </cell>
          <cell r="BB84">
            <v>7.0228515263740104E-2</v>
          </cell>
          <cell r="BC84">
            <v>6.5141438137330171E-2</v>
          </cell>
          <cell r="BD84">
            <v>6.6231358055234058E-2</v>
          </cell>
          <cell r="BE84">
            <v>6.6231358055234058E-2</v>
          </cell>
          <cell r="BF84">
            <v>6.4246814375998954E-2</v>
          </cell>
          <cell r="BG84">
            <v>6.3196050736291573E-2</v>
          </cell>
          <cell r="BH84">
            <v>6.1457631748753072E-2</v>
          </cell>
          <cell r="BI84">
            <v>6.1008774420243619E-2</v>
          </cell>
          <cell r="BJ84">
            <v>6.1008774420243619E-2</v>
          </cell>
          <cell r="BK84">
            <v>6.1181722072124932E-2</v>
          </cell>
          <cell r="BL84">
            <v>5.8610173619715988E-2</v>
          </cell>
          <cell r="BM84">
            <v>5.8608836997244625E-2</v>
          </cell>
          <cell r="BN84">
            <v>5.6404402703767557E-2</v>
          </cell>
          <cell r="BO84">
            <v>5.6404402703767557E-2</v>
          </cell>
        </row>
        <row r="85">
          <cell r="A85" t="str">
            <v>FTM Net Income</v>
          </cell>
          <cell r="H85">
            <v>1.7969999999999993</v>
          </cell>
          <cell r="I85">
            <v>1.7639999999999985</v>
          </cell>
          <cell r="J85">
            <v>1.7489999999999988</v>
          </cell>
          <cell r="K85">
            <v>1.7989999999999986</v>
          </cell>
          <cell r="L85">
            <v>1.7989999999999986</v>
          </cell>
          <cell r="M85">
            <v>1.8879999999999995</v>
          </cell>
          <cell r="N85">
            <v>2.0399999999999991</v>
          </cell>
          <cell r="O85">
            <v>2.2449999999999992</v>
          </cell>
          <cell r="P85">
            <v>2.5450000000000008</v>
          </cell>
          <cell r="Q85">
            <v>2.5450000000000008</v>
          </cell>
          <cell r="R85">
            <v>2.9140000000000006</v>
          </cell>
          <cell r="S85">
            <v>3.2456000000000009</v>
          </cell>
          <cell r="T85">
            <v>3.5366</v>
          </cell>
          <cell r="U85">
            <v>3.9426000000000001</v>
          </cell>
          <cell r="V85">
            <v>3.9426000000000001</v>
          </cell>
          <cell r="W85">
            <v>4.4515999999999973</v>
          </cell>
          <cell r="X85">
            <v>4.8859999999999975</v>
          </cell>
          <cell r="Y85">
            <v>5.3010000000000002</v>
          </cell>
          <cell r="Z85">
            <v>5.5599999999999987</v>
          </cell>
          <cell r="AA85">
            <v>5.5599999999999987</v>
          </cell>
          <cell r="AB85">
            <v>5.7700000000000031</v>
          </cell>
          <cell r="AC85">
            <v>6.0040000000000031</v>
          </cell>
          <cell r="AD85">
            <v>6.2169999999999987</v>
          </cell>
          <cell r="AE85">
            <v>6.3049999999999997</v>
          </cell>
          <cell r="AF85">
            <v>6.3049999999999997</v>
          </cell>
          <cell r="AG85">
            <v>6.1480000000000015</v>
          </cell>
          <cell r="AH85">
            <v>6.4170000000000016</v>
          </cell>
          <cell r="AI85">
            <v>6.8540000000000036</v>
          </cell>
          <cell r="AJ85">
            <v>7.6580000000000066</v>
          </cell>
          <cell r="AK85">
            <v>7.6580000000000066</v>
          </cell>
          <cell r="AL85">
            <v>8.8632970000000064</v>
          </cell>
          <cell r="AM85">
            <v>10.316227000000003</v>
          </cell>
          <cell r="AN85">
            <v>11.847910000000001</v>
          </cell>
          <cell r="AO85">
            <v>13.495664000000009</v>
          </cell>
          <cell r="AP85">
            <v>13.495664000000009</v>
          </cell>
          <cell r="AQ85">
            <v>15.089708000000019</v>
          </cell>
          <cell r="AR85">
            <v>15.540734000000008</v>
          </cell>
          <cell r="AS85">
            <v>15.719458000000005</v>
          </cell>
          <cell r="AT85">
            <v>15.888704000000006</v>
          </cell>
          <cell r="AU85">
            <v>15.888704000000006</v>
          </cell>
          <cell r="AV85">
            <v>16.372363</v>
          </cell>
          <cell r="AW85">
            <v>17.667755000000017</v>
          </cell>
          <cell r="AX85">
            <v>19.537348000000037</v>
          </cell>
          <cell r="AY85">
            <v>16.69150386000004</v>
          </cell>
          <cell r="AZ85">
            <v>16.69150386000004</v>
          </cell>
          <cell r="BA85">
            <v>13.271716860000021</v>
          </cell>
          <cell r="BB85">
            <v>10.211368859999981</v>
          </cell>
          <cell r="BC85">
            <v>8.2113688599999719</v>
          </cell>
          <cell r="BD85">
            <v>13.111212999999989</v>
          </cell>
          <cell r="BE85">
            <v>13.111212999999989</v>
          </cell>
          <cell r="BF85">
            <v>19.899000000000026</v>
          </cell>
          <cell r="BG85">
            <v>24.300000000000022</v>
          </cell>
          <cell r="BH85">
            <v>21.949000000000037</v>
          </cell>
          <cell r="BI85">
            <v>20.899000000000001</v>
          </cell>
          <cell r="BJ85">
            <v>20.899000000000001</v>
          </cell>
          <cell r="BK85">
            <v>14.976999999999936</v>
          </cell>
          <cell r="BL85">
            <v>13.94699999999998</v>
          </cell>
          <cell r="BM85">
            <v>22.558999999999976</v>
          </cell>
          <cell r="BN85">
            <v>26.95600000000001</v>
          </cell>
          <cell r="BO85">
            <v>26.95600000000001</v>
          </cell>
        </row>
        <row r="86">
          <cell r="A86" t="str">
            <v>FTM Net Margin</v>
          </cell>
          <cell r="H86">
            <v>8.4255438859714885E-2</v>
          </cell>
          <cell r="I86">
            <v>8.2004555808655968E-2</v>
          </cell>
          <cell r="J86">
            <v>7.1780349667569521E-2</v>
          </cell>
          <cell r="K86">
            <v>6.2709146681539263E-2</v>
          </cell>
          <cell r="L86">
            <v>6.2709146681539263E-2</v>
          </cell>
          <cell r="M86">
            <v>5.6642265690627608E-2</v>
          </cell>
          <cell r="N86">
            <v>5.4590703524311571E-2</v>
          </cell>
          <cell r="O86">
            <v>5.5253377962639343E-2</v>
          </cell>
          <cell r="P86">
            <v>5.5002053121825781E-2</v>
          </cell>
          <cell r="Q86">
            <v>5.5002053121825781E-2</v>
          </cell>
          <cell r="R86">
            <v>5.7535490749698902E-2</v>
          </cell>
          <cell r="S86">
            <v>5.8062900282657717E-2</v>
          </cell>
          <cell r="T86">
            <v>5.7628444328569797E-2</v>
          </cell>
          <cell r="U86">
            <v>5.9851532494345189E-2</v>
          </cell>
          <cell r="V86">
            <v>5.9851532494345189E-2</v>
          </cell>
          <cell r="W86">
            <v>5.8682555794302545E-2</v>
          </cell>
          <cell r="X86">
            <v>5.7524989109575306E-2</v>
          </cell>
          <cell r="Y86">
            <v>5.7049688438317245E-2</v>
          </cell>
          <cell r="Z86">
            <v>5.6478810288082548E-2</v>
          </cell>
          <cell r="AA86">
            <v>5.6478810288082548E-2</v>
          </cell>
          <cell r="AB86">
            <v>5.8776192076928593E-2</v>
          </cell>
          <cell r="AC86">
            <v>6.1891164737292448E-2</v>
          </cell>
          <cell r="AD86">
            <v>6.5024579018931064E-2</v>
          </cell>
          <cell r="AE86">
            <v>6.6435555930203158E-2</v>
          </cell>
          <cell r="AF86">
            <v>6.6435555930203158E-2</v>
          </cell>
          <cell r="AG86">
            <v>6.3151623473339316E-2</v>
          </cell>
          <cell r="AH86">
            <v>6.1335678305502739E-2</v>
          </cell>
          <cell r="AI86">
            <v>5.9873334789255328E-2</v>
          </cell>
          <cell r="AJ86">
            <v>5.0253960337563866E-2</v>
          </cell>
          <cell r="AK86">
            <v>5.0253960337563866E-2</v>
          </cell>
          <cell r="AL86">
            <v>4.4031201998817479E-2</v>
          </cell>
          <cell r="AM86">
            <v>4.1827656283778214E-2</v>
          </cell>
          <cell r="AN86">
            <v>4.0673643176364183E-2</v>
          </cell>
          <cell r="AO86">
            <v>4.3231653472269913E-2</v>
          </cell>
          <cell r="AP86">
            <v>4.3231653472269913E-2</v>
          </cell>
          <cell r="AQ86">
            <v>4.6397176463483798E-2</v>
          </cell>
          <cell r="AR86">
            <v>4.346431505510838E-2</v>
          </cell>
          <cell r="AS86">
            <v>3.8151085712247602E-2</v>
          </cell>
          <cell r="AT86">
            <v>3.3914429817087394E-2</v>
          </cell>
          <cell r="AU86">
            <v>3.3914429817087394E-2</v>
          </cell>
          <cell r="AV86">
            <v>3.1241093780863895E-2</v>
          </cell>
          <cell r="AW86">
            <v>3.1405727799821224E-2</v>
          </cell>
          <cell r="AX86">
            <v>3.2971644586954743E-2</v>
          </cell>
          <cell r="AY86">
            <v>2.4446565647541343E-2</v>
          </cell>
          <cell r="AZ86">
            <v>2.4446565647541343E-2</v>
          </cell>
          <cell r="BA86">
            <v>1.5118634240111738E-2</v>
          </cell>
          <cell r="BB86">
            <v>9.4510564603219795E-3</v>
          </cell>
          <cell r="BC86">
            <v>6.2000748422861938E-3</v>
          </cell>
          <cell r="BD86">
            <v>8.4367029559436722E-3</v>
          </cell>
          <cell r="BE86">
            <v>8.4367029559436722E-3</v>
          </cell>
          <cell r="BF86">
            <v>1.1671481150197236E-2</v>
          </cell>
          <cell r="BG86">
            <v>1.3593074803865368E-2</v>
          </cell>
          <cell r="BH86">
            <v>1.2922304855475561E-2</v>
          </cell>
          <cell r="BI86">
            <v>1.396091424983216E-2</v>
          </cell>
          <cell r="BJ86">
            <v>1.396091424983216E-2</v>
          </cell>
          <cell r="BK86">
            <v>1.172872861114369E-2</v>
          </cell>
          <cell r="BL86">
            <v>1.1877540488131383E-2</v>
          </cell>
          <cell r="BM86">
            <v>1.7887287648423081E-2</v>
          </cell>
          <cell r="BN86">
            <v>1.8830807749161019E-2</v>
          </cell>
          <cell r="BO86">
            <v>1.8830807749161019E-2</v>
          </cell>
        </row>
        <row r="87">
          <cell r="A87" t="str">
            <v>Forward 4Q EPS</v>
          </cell>
          <cell r="H87">
            <v>0.159448689579643</v>
          </cell>
          <cell r="I87">
            <v>0.14065091143522232</v>
          </cell>
          <cell r="J87">
            <v>0.1220437875649406</v>
          </cell>
          <cell r="K87">
            <v>0.1252647147407045</v>
          </cell>
          <cell r="L87">
            <v>0.1252647147407045</v>
          </cell>
          <cell r="M87">
            <v>0.13152211772901423</v>
          </cell>
          <cell r="N87">
            <v>0.14211076280041793</v>
          </cell>
          <cell r="O87">
            <v>0.14806422117406168</v>
          </cell>
          <cell r="P87">
            <v>0.15773371059953267</v>
          </cell>
          <cell r="Q87">
            <v>0.15773371059953267</v>
          </cell>
          <cell r="R87">
            <v>0.16900783776535599</v>
          </cell>
          <cell r="S87">
            <v>0.17959174546171128</v>
          </cell>
          <cell r="T87">
            <v>0.19484914092125502</v>
          </cell>
          <cell r="U87">
            <v>0.21645246070371765</v>
          </cell>
          <cell r="V87">
            <v>0.21645246070371765</v>
          </cell>
          <cell r="W87">
            <v>0.24547211400066304</v>
          </cell>
          <cell r="X87">
            <v>0.26792724184718697</v>
          </cell>
          <cell r="Y87">
            <v>0.28908285394438626</v>
          </cell>
          <cell r="Z87">
            <v>0.30245427815060427</v>
          </cell>
          <cell r="AA87">
            <v>0.30245427815060427</v>
          </cell>
          <cell r="AB87">
            <v>0.31366784458960861</v>
          </cell>
          <cell r="AC87">
            <v>0.32590743469722472</v>
          </cell>
          <cell r="AD87">
            <v>0.33775253018781559</v>
          </cell>
          <cell r="AE87">
            <v>0.34167174276342105</v>
          </cell>
          <cell r="AF87">
            <v>0.34167174276342105</v>
          </cell>
          <cell r="AG87">
            <v>0.33275882553595559</v>
          </cell>
          <cell r="AH87">
            <v>0.34669153411098158</v>
          </cell>
          <cell r="AI87">
            <v>0.37050495027358865</v>
          </cell>
          <cell r="AJ87">
            <v>0.39989270127602583</v>
          </cell>
          <cell r="AK87">
            <v>0.39989270127602583</v>
          </cell>
          <cell r="AL87">
            <v>0.42858809121541114</v>
          </cell>
          <cell r="AM87">
            <v>0.45419881421315228</v>
          </cell>
          <cell r="AN87">
            <v>0.47620626423755608</v>
          </cell>
          <cell r="AO87">
            <v>0.50759895125022836</v>
          </cell>
          <cell r="AP87">
            <v>0.50759895125022836</v>
          </cell>
          <cell r="AQ87">
            <v>0.55493919659944013</v>
          </cell>
          <cell r="AR87">
            <v>0.5660975942581995</v>
          </cell>
          <cell r="AS87">
            <v>0.57072618408318854</v>
          </cell>
          <cell r="AT87">
            <v>0.57941256070183456</v>
          </cell>
          <cell r="AU87">
            <v>0.57941256070183456</v>
          </cell>
          <cell r="AV87">
            <v>0.59359442189706324</v>
          </cell>
          <cell r="AW87">
            <v>0.63421972216718414</v>
          </cell>
          <cell r="AX87">
            <v>0.67789477410878518</v>
          </cell>
          <cell r="AY87">
            <v>0.5597989551095861</v>
          </cell>
          <cell r="AZ87">
            <v>0.5597989551095861</v>
          </cell>
          <cell r="BA87">
            <v>0.42633718187639136</v>
          </cell>
          <cell r="BB87">
            <v>0.30125925923931574</v>
          </cell>
          <cell r="BC87">
            <v>0.21191027966051212</v>
          </cell>
          <cell r="BD87">
            <v>0.31677743395809266</v>
          </cell>
          <cell r="BE87">
            <v>0.31677743395809266</v>
          </cell>
          <cell r="BF87">
            <v>0.45826630193968088</v>
          </cell>
          <cell r="BG87">
            <v>0.53826911771506292</v>
          </cell>
          <cell r="BH87">
            <v>0.47538691767375713</v>
          </cell>
          <cell r="BI87">
            <v>0.33572635212209107</v>
          </cell>
          <cell r="BJ87">
            <v>0.33572635212209107</v>
          </cell>
          <cell r="BK87">
            <v>0.20895578285444652</v>
          </cell>
          <cell r="BL87">
            <v>0.19368794765213709</v>
          </cell>
          <cell r="BM87">
            <v>0.31390598094368849</v>
          </cell>
          <cell r="BN87">
            <v>0.48426051574710971</v>
          </cell>
          <cell r="BO87">
            <v>0.48426051574710971</v>
          </cell>
        </row>
        <row r="88">
          <cell r="A88" t="str">
            <v>Forward 4Q Cash EPS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9.8849091104657366E-2</v>
          </cell>
          <cell r="AI88">
            <v>0.20919730101147449</v>
          </cell>
          <cell r="AJ88">
            <v>0.33173414236004772</v>
          </cell>
          <cell r="AK88">
            <v>0.33173414236004772</v>
          </cell>
          <cell r="AL88">
            <v>0.44840695507917516</v>
          </cell>
          <cell r="AM88">
            <v>0.48435815722335573</v>
          </cell>
          <cell r="AN88">
            <v>0.51654044560465551</v>
          </cell>
          <cell r="AO88">
            <v>0.54859758083422416</v>
          </cell>
          <cell r="AP88">
            <v>0.54859758083422416</v>
          </cell>
          <cell r="AQ88">
            <v>0.59523274611254018</v>
          </cell>
          <cell r="AR88">
            <v>0.60994480687851182</v>
          </cell>
          <cell r="AS88">
            <v>0.62615950363957151</v>
          </cell>
          <cell r="AT88">
            <v>0.64685052729071424</v>
          </cell>
          <cell r="AU88">
            <v>0.64685052729071424</v>
          </cell>
          <cell r="AV88">
            <v>0.6723087715154934</v>
          </cell>
          <cell r="AW88">
            <v>0.71989414594628287</v>
          </cell>
          <cell r="AX88">
            <v>0.76102002365236243</v>
          </cell>
          <cell r="AY88">
            <v>0.64928238007309014</v>
          </cell>
          <cell r="AZ88">
            <v>0.64928238007309014</v>
          </cell>
          <cell r="BA88">
            <v>0.54612234853034258</v>
          </cell>
          <cell r="BB88">
            <v>0.45492549115646685</v>
          </cell>
          <cell r="BC88">
            <v>0.39807500697416831</v>
          </cell>
          <cell r="BD88">
            <v>0.5223972922711535</v>
          </cell>
          <cell r="BE88">
            <v>0.5223972922711535</v>
          </cell>
          <cell r="BF88">
            <v>0.66786901940497256</v>
          </cell>
          <cell r="BG88">
            <v>0.74557963516676162</v>
          </cell>
          <cell r="BH88">
            <v>0.68485789716851708</v>
          </cell>
          <cell r="BI88">
            <v>0.56900188412135544</v>
          </cell>
          <cell r="BJ88">
            <v>0.56900188412135544</v>
          </cell>
          <cell r="BK88">
            <v>0.41036359335559575</v>
          </cell>
          <cell r="BL88">
            <v>0.34265267648935904</v>
          </cell>
          <cell r="BM88">
            <v>0.40899998128389886</v>
          </cell>
          <cell r="BN88">
            <v>0.50787028398056122</v>
          </cell>
          <cell r="BO88">
            <v>0.50787028398056122</v>
          </cell>
        </row>
        <row r="89">
          <cell r="A89" t="str">
            <v>Forward 2 year Op. Income CAGR</v>
          </cell>
          <cell r="H89">
            <v>-0.12911894990751852</v>
          </cell>
          <cell r="I89">
            <v>-0.15960167191670252</v>
          </cell>
          <cell r="J89">
            <v>-0.19117355846385881</v>
          </cell>
          <cell r="K89">
            <v>-0.14271432218075347</v>
          </cell>
          <cell r="L89">
            <v>-0.1599758442877684</v>
          </cell>
          <cell r="M89">
            <v>-0.11073127103231682</v>
          </cell>
          <cell r="N89">
            <v>-3.8304621155172648E-3</v>
          </cell>
          <cell r="O89">
            <v>6.8491664135529179E-2</v>
          </cell>
          <cell r="P89">
            <v>3.2323444842099293E-2</v>
          </cell>
          <cell r="Q89">
            <v>4.4737786759691204E-3</v>
          </cell>
          <cell r="R89">
            <v>-4.8877725109547521E-2</v>
          </cell>
          <cell r="S89">
            <v>2.1958060369900963E-4</v>
          </cell>
          <cell r="T89">
            <v>0.10448168083684366</v>
          </cell>
          <cell r="U89">
            <v>0.10558004038175148</v>
          </cell>
          <cell r="V89">
            <v>4.3501331050567867E-2</v>
          </cell>
          <cell r="W89">
            <v>0.16929329276923649</v>
          </cell>
          <cell r="X89">
            <v>0.1017929015201719</v>
          </cell>
          <cell r="Y89">
            <v>2.3516170037356961E-2</v>
          </cell>
          <cell r="Z89">
            <v>-3.7547999898687671E-2</v>
          </cell>
          <cell r="AA89">
            <v>5.5963920132025308E-2</v>
          </cell>
          <cell r="AB89">
            <v>8.2027051213016039E-2</v>
          </cell>
          <cell r="AC89">
            <v>0.10042302517444425</v>
          </cell>
          <cell r="AD89">
            <v>-0.10831724289828928</v>
          </cell>
          <cell r="AE89">
            <v>-0.22448870862032066</v>
          </cell>
          <cell r="AF89">
            <v>-7.5296084079900655E-2</v>
          </cell>
          <cell r="AG89">
            <v>-0.14858558037008485</v>
          </cell>
          <cell r="AH89">
            <v>-0.13055902473504136</v>
          </cell>
          <cell r="AI89">
            <v>-9.9734669680919236E-2</v>
          </cell>
          <cell r="AJ89">
            <v>-1.0688416373591548E-2</v>
          </cell>
          <cell r="AK89">
            <v>-9.8535914372710434E-2</v>
          </cell>
          <cell r="AL89">
            <v>-0.19403863380602895</v>
          </cell>
          <cell r="AM89">
            <v>-0.26111313831005128</v>
          </cell>
          <cell r="AN89">
            <v>-0.10957963592989846</v>
          </cell>
          <cell r="AO89">
            <v>-7.5300715075869483E-3</v>
          </cell>
          <cell r="AP89">
            <v>-0.12441476054760564</v>
          </cell>
          <cell r="AQ89">
            <v>-0.10094818056629827</v>
          </cell>
          <cell r="AR89">
            <v>-9.3631143542919668E-2</v>
          </cell>
          <cell r="AS89">
            <v>-0.56132334260835604</v>
          </cell>
          <cell r="AT89">
            <v>-0.52275784709858264</v>
          </cell>
          <cell r="AU89">
            <v>-0.35016440351165085</v>
          </cell>
          <cell r="AV89">
            <v>-0.40604277652931681</v>
          </cell>
          <cell r="AW89">
            <v>-0.23331885018877926</v>
          </cell>
          <cell r="AX89">
            <v>-0.23171501078406576</v>
          </cell>
          <cell r="AY89">
            <v>-0.2403538692407346</v>
          </cell>
          <cell r="AZ89">
            <v>-0.26905294147941022</v>
          </cell>
          <cell r="BA89">
            <v>-0.24635915952103801</v>
          </cell>
          <cell r="BB89">
            <v>-0.54423213462197595</v>
          </cell>
          <cell r="BC89">
            <v>-0.11132921053067275</v>
          </cell>
          <cell r="BD89">
            <v>6.8541454595316617E-3</v>
          </cell>
          <cell r="BE89">
            <v>-0.19610825324572981</v>
          </cell>
          <cell r="BF89">
            <v>0.21045324173582131</v>
          </cell>
          <cell r="BG89">
            <v>5.8555787228508641E-2</v>
          </cell>
          <cell r="BH89">
            <v>3.4565791101661011E-2</v>
          </cell>
          <cell r="BI89">
            <v>0.10401204264646585</v>
          </cell>
          <cell r="BJ89">
            <v>9.0103714473007288E-2</v>
          </cell>
          <cell r="BK89">
            <v>0.1165213829107644</v>
          </cell>
          <cell r="BL89">
            <v>0.86513809117735696</v>
          </cell>
          <cell r="BM89">
            <v>0.94372426202393422</v>
          </cell>
          <cell r="BN89">
            <v>0.68758857419541874</v>
          </cell>
          <cell r="BO89">
            <v>0.48331503712500873</v>
          </cell>
        </row>
        <row r="92">
          <cell r="A92" t="str">
            <v>Table 3. Benchmark Electronics, Inc. - Quarterly Income Statement</v>
          </cell>
        </row>
        <row r="93">
          <cell r="A93" t="str">
            <v>(Percentage Of Revenues)</v>
          </cell>
        </row>
        <row r="94">
          <cell r="R94">
            <v>33664</v>
          </cell>
          <cell r="S94">
            <v>33756</v>
          </cell>
          <cell r="T94">
            <v>33848</v>
          </cell>
          <cell r="U94">
            <v>33939</v>
          </cell>
          <cell r="V94" t="str">
            <v>FY</v>
          </cell>
          <cell r="W94">
            <v>34029</v>
          </cell>
          <cell r="X94">
            <v>34121</v>
          </cell>
          <cell r="Y94">
            <v>34213</v>
          </cell>
          <cell r="Z94">
            <v>34304</v>
          </cell>
          <cell r="AA94" t="str">
            <v>FY</v>
          </cell>
          <cell r="AB94">
            <v>34394</v>
          </cell>
          <cell r="AC94">
            <v>34486</v>
          </cell>
          <cell r="AD94">
            <v>34578</v>
          </cell>
          <cell r="AE94">
            <v>34669</v>
          </cell>
          <cell r="AF94" t="str">
            <v>FY</v>
          </cell>
          <cell r="AG94">
            <v>34759</v>
          </cell>
          <cell r="AH94">
            <v>34851</v>
          </cell>
          <cell r="AI94">
            <v>34943</v>
          </cell>
          <cell r="AJ94">
            <v>35034</v>
          </cell>
          <cell r="AK94" t="str">
            <v>FY</v>
          </cell>
          <cell r="AL94">
            <v>35125</v>
          </cell>
          <cell r="AM94">
            <v>35217</v>
          </cell>
          <cell r="AN94">
            <v>35309</v>
          </cell>
          <cell r="AO94">
            <v>35400</v>
          </cell>
          <cell r="AP94" t="str">
            <v>FY</v>
          </cell>
          <cell r="AQ94">
            <v>35490</v>
          </cell>
          <cell r="AR94">
            <v>35582</v>
          </cell>
          <cell r="AS94">
            <v>35674</v>
          </cell>
          <cell r="AT94">
            <v>35765</v>
          </cell>
          <cell r="AU94" t="str">
            <v>FY</v>
          </cell>
          <cell r="AV94">
            <v>35855</v>
          </cell>
          <cell r="AW94">
            <v>35947</v>
          </cell>
          <cell r="AX94">
            <v>36039</v>
          </cell>
          <cell r="AY94">
            <v>36130</v>
          </cell>
          <cell r="AZ94" t="str">
            <v>FY</v>
          </cell>
          <cell r="BA94">
            <v>36220</v>
          </cell>
          <cell r="BB94">
            <v>36312</v>
          </cell>
          <cell r="BC94">
            <v>36404</v>
          </cell>
          <cell r="BD94">
            <v>36495</v>
          </cell>
          <cell r="BE94" t="str">
            <v>FY</v>
          </cell>
          <cell r="BF94">
            <v>36586</v>
          </cell>
          <cell r="BG94">
            <v>36678</v>
          </cell>
          <cell r="BH94">
            <v>36770</v>
          </cell>
          <cell r="BI94">
            <v>36861</v>
          </cell>
          <cell r="BJ94" t="str">
            <v>FY</v>
          </cell>
          <cell r="BK94">
            <v>36951</v>
          </cell>
          <cell r="BL94">
            <v>37043</v>
          </cell>
          <cell r="BM94">
            <v>37135</v>
          </cell>
          <cell r="BN94">
            <v>37226</v>
          </cell>
          <cell r="BO94" t="str">
            <v>FY</v>
          </cell>
        </row>
        <row r="95">
          <cell r="R95" t="str">
            <v>1Q</v>
          </cell>
          <cell r="S95" t="str">
            <v>2Q</v>
          </cell>
          <cell r="T95" t="str">
            <v>3Q</v>
          </cell>
          <cell r="U95" t="str">
            <v>4Q</v>
          </cell>
          <cell r="V95">
            <v>92</v>
          </cell>
          <cell r="W95" t="str">
            <v>1Q</v>
          </cell>
          <cell r="X95" t="str">
            <v>2Q</v>
          </cell>
          <cell r="Y95" t="str">
            <v>3Q</v>
          </cell>
          <cell r="Z95" t="str">
            <v>4Q</v>
          </cell>
          <cell r="AA95">
            <v>93</v>
          </cell>
          <cell r="AB95" t="str">
            <v>1Q</v>
          </cell>
          <cell r="AC95" t="str">
            <v>2Q</v>
          </cell>
          <cell r="AD95" t="str">
            <v>3Q</v>
          </cell>
          <cell r="AE95" t="str">
            <v>4Q</v>
          </cell>
          <cell r="AF95">
            <v>94</v>
          </cell>
          <cell r="AG95" t="str">
            <v>1Q</v>
          </cell>
          <cell r="AH95" t="str">
            <v>2Q</v>
          </cell>
          <cell r="AI95" t="str">
            <v>3Q</v>
          </cell>
          <cell r="AJ95" t="str">
            <v>4Q</v>
          </cell>
          <cell r="AK95">
            <v>95</v>
          </cell>
          <cell r="AL95" t="str">
            <v>1Q</v>
          </cell>
          <cell r="AM95" t="str">
            <v>2Q</v>
          </cell>
          <cell r="AN95" t="str">
            <v>3Q</v>
          </cell>
          <cell r="AO95" t="str">
            <v>4Q</v>
          </cell>
          <cell r="AP95">
            <v>96</v>
          </cell>
          <cell r="AQ95" t="str">
            <v>1Q</v>
          </cell>
          <cell r="AR95" t="str">
            <v>2Q</v>
          </cell>
          <cell r="AS95" t="str">
            <v>3Q</v>
          </cell>
          <cell r="AT95" t="str">
            <v>4Q</v>
          </cell>
          <cell r="AU95">
            <v>97</v>
          </cell>
          <cell r="AV95" t="str">
            <v>1Q</v>
          </cell>
          <cell r="AW95" t="str">
            <v>2Q</v>
          </cell>
          <cell r="AX95" t="str">
            <v>3Q</v>
          </cell>
          <cell r="AY95" t="str">
            <v>4Q</v>
          </cell>
          <cell r="AZ95">
            <v>98</v>
          </cell>
          <cell r="BA95" t="str">
            <v>1Q</v>
          </cell>
          <cell r="BB95" t="str">
            <v>2Q</v>
          </cell>
          <cell r="BC95" t="str">
            <v>3Q</v>
          </cell>
          <cell r="BD95" t="str">
            <v>4Q</v>
          </cell>
          <cell r="BE95">
            <v>1999</v>
          </cell>
          <cell r="BF95" t="str">
            <v>1Q</v>
          </cell>
          <cell r="BG95" t="str">
            <v>2Q</v>
          </cell>
          <cell r="BH95" t="str">
            <v>3Q</v>
          </cell>
          <cell r="BI95" t="str">
            <v>4Q</v>
          </cell>
          <cell r="BJ95">
            <v>2000</v>
          </cell>
          <cell r="BK95" t="str">
            <v>1Q</v>
          </cell>
          <cell r="BL95" t="str">
            <v>2Q</v>
          </cell>
          <cell r="BM95" t="str">
            <v>3Q</v>
          </cell>
          <cell r="BN95" t="str">
            <v>4Q</v>
          </cell>
          <cell r="BO95">
            <v>2001</v>
          </cell>
        </row>
        <row r="96">
          <cell r="A96" t="str">
            <v>Net Sales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  <cell r="T96">
            <v>1</v>
          </cell>
          <cell r="U96">
            <v>1</v>
          </cell>
          <cell r="V96">
            <v>1</v>
          </cell>
          <cell r="W96">
            <v>1</v>
          </cell>
          <cell r="X96">
            <v>1</v>
          </cell>
          <cell r="Y96">
            <v>1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  <cell r="AF96">
            <v>1</v>
          </cell>
          <cell r="AG96">
            <v>1</v>
          </cell>
          <cell r="AH96">
            <v>1</v>
          </cell>
          <cell r="AI96">
            <v>1</v>
          </cell>
          <cell r="AJ96">
            <v>1</v>
          </cell>
          <cell r="AK96">
            <v>1</v>
          </cell>
          <cell r="AL96">
            <v>1</v>
          </cell>
          <cell r="AM96">
            <v>1</v>
          </cell>
          <cell r="AN96">
            <v>1</v>
          </cell>
          <cell r="AO96">
            <v>1</v>
          </cell>
          <cell r="AP96">
            <v>1</v>
          </cell>
          <cell r="AQ96">
            <v>1</v>
          </cell>
          <cell r="AR96">
            <v>1</v>
          </cell>
          <cell r="AS96">
            <v>1</v>
          </cell>
          <cell r="AT96">
            <v>1</v>
          </cell>
          <cell r="AU96">
            <v>1</v>
          </cell>
          <cell r="AV96">
            <v>1</v>
          </cell>
          <cell r="AW96">
            <v>1</v>
          </cell>
          <cell r="AX96">
            <v>1</v>
          </cell>
          <cell r="AY96">
            <v>1</v>
          </cell>
          <cell r="AZ96">
            <v>1</v>
          </cell>
          <cell r="BA96">
            <v>1</v>
          </cell>
          <cell r="BB96">
            <v>1</v>
          </cell>
          <cell r="BC96">
            <v>1</v>
          </cell>
          <cell r="BD96">
            <v>1</v>
          </cell>
          <cell r="BE96">
            <v>1</v>
          </cell>
          <cell r="BF96">
            <v>1</v>
          </cell>
          <cell r="BG96">
            <v>1</v>
          </cell>
          <cell r="BH96">
            <v>1</v>
          </cell>
          <cell r="BI96">
            <v>1</v>
          </cell>
          <cell r="BJ96">
            <v>1</v>
          </cell>
          <cell r="BK96">
            <v>1</v>
          </cell>
          <cell r="BL96">
            <v>1</v>
          </cell>
          <cell r="BM96">
            <v>1</v>
          </cell>
          <cell r="BN96">
            <v>1</v>
          </cell>
          <cell r="BO96">
            <v>1</v>
          </cell>
        </row>
        <row r="97">
          <cell r="A97" t="str">
            <v>Cost Of Goods Sold</v>
          </cell>
          <cell r="E97">
            <v>0.85084249084249086</v>
          </cell>
          <cell r="F97">
            <v>0.80625231681700238</v>
          </cell>
          <cell r="G97">
            <v>0.83928104830378336</v>
          </cell>
          <cell r="H97">
            <v>0.82710443590639182</v>
          </cell>
          <cell r="I97">
            <v>0.82630136986301372</v>
          </cell>
          <cell r="J97">
            <v>0.82830853563038376</v>
          </cell>
          <cell r="K97">
            <v>0.8099222952779439</v>
          </cell>
          <cell r="L97">
            <v>0.82314328582145524</v>
          </cell>
          <cell r="M97">
            <v>0.82433575901167722</v>
          </cell>
          <cell r="N97">
            <v>0.85378151260504198</v>
          </cell>
          <cell r="O97">
            <v>0.87073170731707328</v>
          </cell>
          <cell r="P97">
            <v>0.87374521370174885</v>
          </cell>
          <cell r="Q97">
            <v>0.85914436577463094</v>
          </cell>
          <cell r="R97">
            <v>0.838729137341645</v>
          </cell>
          <cell r="S97">
            <v>0.86206004140786752</v>
          </cell>
          <cell r="T97">
            <v>0.8773722627737226</v>
          </cell>
          <cell r="U97">
            <v>0.86373673338556878</v>
          </cell>
          <cell r="V97">
            <v>0.86249925958102147</v>
          </cell>
          <cell r="W97">
            <v>0.87319865762979543</v>
          </cell>
          <cell r="X97">
            <v>0.87217956982945555</v>
          </cell>
          <cell r="Y97">
            <v>0.87120670276897927</v>
          </cell>
          <cell r="Z97">
            <v>0.8847866805411031</v>
          </cell>
          <cell r="AA97">
            <v>0.87612544325656816</v>
          </cell>
          <cell r="AB97">
            <v>0.88601441812564363</v>
          </cell>
          <cell r="AC97">
            <v>0.8859253343980833</v>
          </cell>
          <cell r="AD97">
            <v>0.87828200326706241</v>
          </cell>
          <cell r="AE97">
            <v>0.86324210526315781</v>
          </cell>
          <cell r="AF97">
            <v>0.87850543450580132</v>
          </cell>
          <cell r="AG97">
            <v>0.86636383300886877</v>
          </cell>
          <cell r="AH97">
            <v>0.86784234119935721</v>
          </cell>
          <cell r="AI97">
            <v>0.87258639773705571</v>
          </cell>
          <cell r="AJ97">
            <v>0.88862170311843958</v>
          </cell>
          <cell r="AK97">
            <v>0.87427197929185541</v>
          </cell>
          <cell r="AL97">
            <v>0.87410723101734522</v>
          </cell>
          <cell r="AM97">
            <v>0.86614925373134322</v>
          </cell>
          <cell r="AN97">
            <v>0.89487031330251665</v>
          </cell>
          <cell r="AO97">
            <v>0.88741976275436718</v>
          </cell>
          <cell r="AP97">
            <v>0.88417658762932505</v>
          </cell>
          <cell r="AQ97">
            <v>0.87795585856599379</v>
          </cell>
          <cell r="AR97">
            <v>0.87888232561182367</v>
          </cell>
          <cell r="AS97">
            <v>0.87790006251170682</v>
          </cell>
          <cell r="AT97">
            <v>0.87824708583231881</v>
          </cell>
          <cell r="AU97">
            <v>0.87824317581258871</v>
          </cell>
          <cell r="AV97">
            <v>0.89906940488820553</v>
          </cell>
          <cell r="AW97">
            <v>0.90439079024380897</v>
          </cell>
          <cell r="AX97">
            <v>0.90301120698915094</v>
          </cell>
          <cell r="AY97">
            <v>0.89856544546327333</v>
          </cell>
          <cell r="AZ97">
            <v>0.90132832460579593</v>
          </cell>
          <cell r="BA97">
            <v>0.89975843762368135</v>
          </cell>
          <cell r="BB97">
            <v>0.8963602486763701</v>
          </cell>
          <cell r="BC97">
            <v>0.9401219999999999</v>
          </cell>
          <cell r="BD97">
            <v>0.93441181586808642</v>
          </cell>
          <cell r="BE97">
            <v>0.923072942478948</v>
          </cell>
          <cell r="BF97">
            <v>0.932276496112042</v>
          </cell>
          <cell r="BG97">
            <v>0.92694036972541149</v>
          </cell>
          <cell r="BH97">
            <v>0.92623057840449141</v>
          </cell>
          <cell r="BI97">
            <v>0.92472909663479408</v>
          </cell>
          <cell r="BJ97">
            <v>0.92720676862618567</v>
          </cell>
          <cell r="BK97">
            <v>0.9255322350979962</v>
          </cell>
          <cell r="BL97">
            <v>0.93053022212561387</v>
          </cell>
          <cell r="BM97">
            <v>0.92674313580313916</v>
          </cell>
          <cell r="BN97">
            <v>0.92435553676527871</v>
          </cell>
          <cell r="BO97">
            <v>0.92677082109714559</v>
          </cell>
        </row>
        <row r="98">
          <cell r="A98" t="str">
            <v>Gross Income</v>
          </cell>
          <cell r="E98">
            <v>0.14915750915750911</v>
          </cell>
          <cell r="F98">
            <v>0.19374768318299759</v>
          </cell>
          <cell r="G98">
            <v>0.16071895169621661</v>
          </cell>
          <cell r="H98">
            <v>0.17289556409360815</v>
          </cell>
          <cell r="I98">
            <v>0.17369863013698625</v>
          </cell>
          <cell r="J98">
            <v>0.17169146436961627</v>
          </cell>
          <cell r="K98">
            <v>0.19007770472205612</v>
          </cell>
          <cell r="L98">
            <v>0.1768567141785447</v>
          </cell>
          <cell r="M98">
            <v>0.17566424098832278</v>
          </cell>
          <cell r="N98">
            <v>0.14621848739495799</v>
          </cell>
          <cell r="O98">
            <v>0.12926829268292678</v>
          </cell>
          <cell r="P98">
            <v>0.12625478629825113</v>
          </cell>
          <cell r="Q98">
            <v>0.14085563422536901</v>
          </cell>
          <cell r="R98">
            <v>0.16127086265835505</v>
          </cell>
          <cell r="S98">
            <v>0.13793995859213251</v>
          </cell>
          <cell r="T98">
            <v>0.12262773722627741</v>
          </cell>
          <cell r="U98">
            <v>0.13626326661443125</v>
          </cell>
          <cell r="V98">
            <v>0.13750074041897853</v>
          </cell>
          <cell r="W98">
            <v>0.12680134237020463</v>
          </cell>
          <cell r="X98">
            <v>0.12782043017054442</v>
          </cell>
          <cell r="Y98">
            <v>0.12879329723102076</v>
          </cell>
          <cell r="Z98">
            <v>0.11521331945889687</v>
          </cell>
          <cell r="AA98">
            <v>0.12387455674343179</v>
          </cell>
          <cell r="AB98">
            <v>0.11398558187435631</v>
          </cell>
          <cell r="AC98">
            <v>0.11407466560191666</v>
          </cell>
          <cell r="AD98">
            <v>0.12171799673293755</v>
          </cell>
          <cell r="AE98">
            <v>0.13675789473684216</v>
          </cell>
          <cell r="AF98">
            <v>0.12149456549419871</v>
          </cell>
          <cell r="AG98">
            <v>0.13363616699113126</v>
          </cell>
          <cell r="AH98">
            <v>0.13215765880064281</v>
          </cell>
          <cell r="AI98">
            <v>0.12741360226294429</v>
          </cell>
          <cell r="AJ98">
            <v>0.11137829688156047</v>
          </cell>
          <cell r="AK98">
            <v>0.12572802070814454</v>
          </cell>
          <cell r="AL98">
            <v>0.12589276898265475</v>
          </cell>
          <cell r="AM98">
            <v>0.13385074626865676</v>
          </cell>
          <cell r="AN98">
            <v>0.10512968669748338</v>
          </cell>
          <cell r="AO98">
            <v>0.11258023724563279</v>
          </cell>
          <cell r="AP98">
            <v>0.11582341237067509</v>
          </cell>
          <cell r="AQ98">
            <v>0.12204414143400626</v>
          </cell>
          <cell r="AR98">
            <v>0.12111767438817635</v>
          </cell>
          <cell r="AS98">
            <v>0.12209993748829323</v>
          </cell>
          <cell r="AT98">
            <v>0.12175291416768125</v>
          </cell>
          <cell r="AU98">
            <v>0.12175682418741152</v>
          </cell>
          <cell r="AV98">
            <v>0.10093059511179443</v>
          </cell>
          <cell r="AW98">
            <v>9.5609209756191083E-2</v>
          </cell>
          <cell r="AX98">
            <v>9.6988793010849006E-2</v>
          </cell>
          <cell r="AY98">
            <v>0.10143455453672663</v>
          </cell>
          <cell r="AZ98">
            <v>9.86716753942041E-2</v>
          </cell>
          <cell r="BA98">
            <v>0.10024156237631869</v>
          </cell>
          <cell r="BB98">
            <v>0.10363975132362986</v>
          </cell>
          <cell r="BC98">
            <v>5.987800000000007E-2</v>
          </cell>
          <cell r="BD98">
            <v>6.5588184131913627E-2</v>
          </cell>
          <cell r="BE98">
            <v>7.6927057521051917E-2</v>
          </cell>
          <cell r="BF98">
            <v>6.7723503887957962E-2</v>
          </cell>
          <cell r="BG98">
            <v>7.3059630274588533E-2</v>
          </cell>
          <cell r="BH98">
            <v>7.3769421595508616E-2</v>
          </cell>
          <cell r="BI98">
            <v>7.5270903365205977E-2</v>
          </cell>
          <cell r="BJ98">
            <v>7.2793231373814105E-2</v>
          </cell>
          <cell r="BK98">
            <v>7.4467764902003811E-2</v>
          </cell>
          <cell r="BL98">
            <v>6.9469777874386157E-2</v>
          </cell>
          <cell r="BM98">
            <v>7.3256864196860852E-2</v>
          </cell>
          <cell r="BN98">
            <v>7.5644463234721335E-2</v>
          </cell>
          <cell r="BO98">
            <v>7.3229178902854408E-2</v>
          </cell>
        </row>
        <row r="99">
          <cell r="A99" t="str">
            <v>SG&amp;A</v>
          </cell>
          <cell r="E99">
            <v>8.8791208791208789E-2</v>
          </cell>
          <cell r="F99">
            <v>0.10614110960088965</v>
          </cell>
          <cell r="G99">
            <v>5.8656002635152485E-2</v>
          </cell>
          <cell r="H99">
            <v>4.7677261613691936E-2</v>
          </cell>
          <cell r="I99">
            <v>5.0776255707762563E-2</v>
          </cell>
          <cell r="J99">
            <v>5.442443226311669E-2</v>
          </cell>
          <cell r="K99">
            <v>7.0332735604702129E-2</v>
          </cell>
          <cell r="L99">
            <v>5.5420105026256557E-2</v>
          </cell>
          <cell r="M99">
            <v>7.5985784396683034E-2</v>
          </cell>
          <cell r="N99">
            <v>5.8583433373349335E-2</v>
          </cell>
          <cell r="O99">
            <v>4.4962884411452811E-2</v>
          </cell>
          <cell r="P99">
            <v>4.253337472834523E-2</v>
          </cell>
          <cell r="Q99">
            <v>5.3162126485059399E-2</v>
          </cell>
          <cell r="R99">
            <v>6.7162678463704009E-2</v>
          </cell>
          <cell r="S99">
            <v>5.227743271221532E-2</v>
          </cell>
          <cell r="T99">
            <v>4.7577969475779691E-2</v>
          </cell>
          <cell r="U99">
            <v>5.0288482085618633E-2</v>
          </cell>
          <cell r="V99">
            <v>5.3250932927912803E-2</v>
          </cell>
          <cell r="W99">
            <v>4.9812462986115684E-2</v>
          </cell>
          <cell r="X99">
            <v>4.2489597374435917E-2</v>
          </cell>
          <cell r="Y99">
            <v>3.5353019311331349E-2</v>
          </cell>
          <cell r="Z99">
            <v>2.8969823100936525E-2</v>
          </cell>
          <cell r="AA99">
            <v>3.7833348712743381E-2</v>
          </cell>
          <cell r="AB99">
            <v>3.1307929969104017E-2</v>
          </cell>
          <cell r="AC99">
            <v>3.0704731483330003E-2</v>
          </cell>
          <cell r="AD99">
            <v>3.2351886529343801E-2</v>
          </cell>
          <cell r="AE99">
            <v>3.4021052631578952E-2</v>
          </cell>
          <cell r="AF99">
            <v>3.2077336022573316E-2</v>
          </cell>
          <cell r="AG99">
            <v>3.0802509193164612E-2</v>
          </cell>
          <cell r="AH99">
            <v>3.0491415038484307E-2</v>
          </cell>
          <cell r="AI99">
            <v>3.0008609027179927E-2</v>
          </cell>
          <cell r="AJ99">
            <v>3.1489751517233482E-2</v>
          </cell>
          <cell r="AK99">
            <v>3.0712972378868657E-2</v>
          </cell>
          <cell r="AL99">
            <v>2.909521772043577E-2</v>
          </cell>
          <cell r="AM99">
            <v>3.2895522388059706E-2</v>
          </cell>
          <cell r="AN99">
            <v>2.9372110939907551E-2</v>
          </cell>
          <cell r="AO99">
            <v>4.542745990610797E-2</v>
          </cell>
          <cell r="AP99">
            <v>3.5907367217984293E-2</v>
          </cell>
          <cell r="AQ99">
            <v>4.1986744860432308E-2</v>
          </cell>
          <cell r="AR99">
            <v>3.8924275788350393E-2</v>
          </cell>
          <cell r="AS99">
            <v>3.8137082129904729E-2</v>
          </cell>
          <cell r="AT99">
            <v>3.8828408484763009E-2</v>
          </cell>
          <cell r="AU99">
            <v>3.9409989296311704E-2</v>
          </cell>
          <cell r="AV99">
            <v>3.2636416574137614E-2</v>
          </cell>
          <cell r="AW99">
            <v>3.3661968493453612E-2</v>
          </cell>
          <cell r="AX99">
            <v>3.4136560564288015E-2</v>
          </cell>
          <cell r="AY99">
            <v>3.4242858534277644E-2</v>
          </cell>
          <cell r="AZ99">
            <v>3.3736316825478209E-2</v>
          </cell>
          <cell r="BA99">
            <v>3.3777789908970568E-2</v>
          </cell>
          <cell r="BB99">
            <v>3.4909390546116428E-2</v>
          </cell>
          <cell r="BC99">
            <v>3.7595162483142645E-2</v>
          </cell>
          <cell r="BD99">
            <v>3.8982454452770848E-2</v>
          </cell>
          <cell r="BE99">
            <v>3.6995772837879394E-2</v>
          </cell>
          <cell r="BF99">
            <v>3.6319113287794823E-2</v>
          </cell>
          <cell r="BG99">
            <v>3.3037198823332642E-2</v>
          </cell>
          <cell r="BH99">
            <v>3.3779431605518558E-2</v>
          </cell>
          <cell r="BI99">
            <v>3.3155794452454569E-2</v>
          </cell>
          <cell r="BJ99">
            <v>3.3943428596565822E-2</v>
          </cell>
          <cell r="BK99">
            <v>3.2784987439367454E-2</v>
          </cell>
          <cell r="BL99">
            <v>4.6201875671401528E-2</v>
          </cell>
          <cell r="BM99">
            <v>4.87694257837182E-2</v>
          </cell>
          <cell r="BN99">
            <v>4.8126597019021451E-2</v>
          </cell>
          <cell r="BO99">
            <v>4.2588981557617762E-2</v>
          </cell>
        </row>
        <row r="100">
          <cell r="A100" t="str">
            <v>Amortization of Goodwill</v>
          </cell>
          <cell r="E100">
            <v>1.5824175824175824E-2</v>
          </cell>
          <cell r="F100">
            <v>1.3344865933522798E-2</v>
          </cell>
          <cell r="G100">
            <v>5.9639987312474167E-3</v>
          </cell>
          <cell r="H100">
            <v>4.715333566189312E-3</v>
          </cell>
          <cell r="I100">
            <v>4.9315068493150684E-3</v>
          </cell>
          <cell r="J100">
            <v>5.2858261550509005E-3</v>
          </cell>
          <cell r="K100">
            <v>5.3795576808129105E-3</v>
          </cell>
          <cell r="L100">
            <v>5.0637659414853702E-3</v>
          </cell>
          <cell r="M100">
            <v>4.5693010661702485E-3</v>
          </cell>
          <cell r="N100">
            <v>3.2412965186074429E-3</v>
          </cell>
          <cell r="O100">
            <v>2.8632025450689288E-3</v>
          </cell>
          <cell r="P100">
            <v>2.7941633033219497E-3</v>
          </cell>
          <cell r="Q100">
            <v>3.2401296051842074E-3</v>
          </cell>
          <cell r="R100">
            <v>2.7146591594610901E-3</v>
          </cell>
          <cell r="S100">
            <v>2.329192546583851E-3</v>
          </cell>
          <cell r="T100">
            <v>1.7916390179163902E-3</v>
          </cell>
          <cell r="U100">
            <v>1.9232139041242254E-3</v>
          </cell>
          <cell r="V100">
            <v>2.1324066578474535E-3</v>
          </cell>
          <cell r="W100">
            <v>1.7766664473251299E-3</v>
          </cell>
          <cell r="X100">
            <v>1.5823712125651996E-3</v>
          </cell>
          <cell r="Y100">
            <v>4.5979360376008984E-4</v>
          </cell>
          <cell r="Z100">
            <v>0</v>
          </cell>
          <cell r="AA100">
            <v>8.3048814247485472E-4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4.7027478171545968E-3</v>
          </cell>
          <cell r="AO100">
            <v>5.3650155769983977E-3</v>
          </cell>
          <cell r="AP100">
            <v>3.4573991307181723E-3</v>
          </cell>
          <cell r="AQ100">
            <v>5.5126081821375737E-3</v>
          </cell>
          <cell r="AR100">
            <v>5.3410779891813476E-3</v>
          </cell>
          <cell r="AS100">
            <v>5.0182838838390411E-3</v>
          </cell>
          <cell r="AT100">
            <v>4.7345977445219511E-3</v>
          </cell>
          <cell r="AU100">
            <v>5.1340437752763236E-3</v>
          </cell>
          <cell r="AV100">
            <v>5.4170327098018237E-3</v>
          </cell>
          <cell r="AW100">
            <v>6.830353722843188E-3</v>
          </cell>
          <cell r="AX100">
            <v>6.5165240431093122E-3</v>
          </cell>
          <cell r="AY100">
            <v>6.3309632804129734E-3</v>
          </cell>
          <cell r="AZ100">
            <v>6.3183749425696212E-3</v>
          </cell>
          <cell r="BA100">
            <v>6.2096543064976192E-3</v>
          </cell>
          <cell r="BB100">
            <v>5.5958332564674919E-3</v>
          </cell>
          <cell r="BC100">
            <v>7.0909644581720098E-3</v>
          </cell>
          <cell r="BD100">
            <v>8.7971905778591302E-3</v>
          </cell>
          <cell r="BE100">
            <v>7.3253806200502675E-3</v>
          </cell>
          <cell r="BF100">
            <v>9.2222651830848774E-3</v>
          </cell>
          <cell r="BG100">
            <v>7.6247257558316852E-3</v>
          </cell>
          <cell r="BH100">
            <v>6.7371719545632584E-3</v>
          </cell>
          <cell r="BI100">
            <v>6.9946779180570925E-3</v>
          </cell>
          <cell r="BJ100">
            <v>7.531709605994398E-3</v>
          </cell>
          <cell r="BK100">
            <v>7.4599738368391205E-3</v>
          </cell>
          <cell r="BL100">
            <v>1.0153323693503826E-2</v>
          </cell>
          <cell r="BM100">
            <v>1.2489872814175346E-2</v>
          </cell>
          <cell r="BN100">
            <v>9.4643658466935926E-3</v>
          </cell>
          <cell r="BO100">
            <v>9.5688946317396915E-3</v>
          </cell>
        </row>
        <row r="101">
          <cell r="A101" t="str">
            <v>Operating Income</v>
          </cell>
          <cell r="E101">
            <v>6.0366300366300335E-2</v>
          </cell>
          <cell r="F101">
            <v>8.7606573582107952E-2</v>
          </cell>
          <cell r="G101">
            <v>0.10206294906106413</v>
          </cell>
          <cell r="H101">
            <v>0.12050296891372689</v>
          </cell>
          <cell r="I101">
            <v>0.11799086757990861</v>
          </cell>
          <cell r="J101">
            <v>0.11198120595144866</v>
          </cell>
          <cell r="K101">
            <v>0.11436541143654108</v>
          </cell>
          <cell r="L101">
            <v>0.11637284321080266</v>
          </cell>
          <cell r="M101">
            <v>9.5109155525469502E-2</v>
          </cell>
          <cell r="N101">
            <v>8.4393757503001196E-2</v>
          </cell>
          <cell r="O101">
            <v>8.1442205726405037E-2</v>
          </cell>
          <cell r="P101">
            <v>8.0927248266583929E-2</v>
          </cell>
          <cell r="Q101">
            <v>8.4453378135125379E-2</v>
          </cell>
          <cell r="R101">
            <v>9.1393525035189938E-2</v>
          </cell>
          <cell r="S101">
            <v>8.3333333333333343E-2</v>
          </cell>
          <cell r="T101">
            <v>7.3258128732581335E-2</v>
          </cell>
          <cell r="U101">
            <v>8.405157062468839E-2</v>
          </cell>
          <cell r="V101">
            <v>8.2117400833218168E-2</v>
          </cell>
          <cell r="W101">
            <v>7.5212212936763806E-2</v>
          </cell>
          <cell r="X101">
            <v>8.3748461583543293E-2</v>
          </cell>
          <cell r="Y101">
            <v>9.298048431592934E-2</v>
          </cell>
          <cell r="Z101">
            <v>8.6243496357960359E-2</v>
          </cell>
          <cell r="AA101">
            <v>8.5210719888213618E-2</v>
          </cell>
          <cell r="AB101">
            <v>8.2677651905252308E-2</v>
          </cell>
          <cell r="AC101">
            <v>8.3369934118586647E-2</v>
          </cell>
          <cell r="AD101">
            <v>8.9366110203593752E-2</v>
          </cell>
          <cell r="AE101">
            <v>0.10273684210526321</v>
          </cell>
          <cell r="AF101">
            <v>8.941722947162549E-2</v>
          </cell>
          <cell r="AG101">
            <v>0.10283365779796665</v>
          </cell>
          <cell r="AH101">
            <v>0.10166624376215849</v>
          </cell>
          <cell r="AI101">
            <v>9.7404993235764376E-2</v>
          </cell>
          <cell r="AJ101">
            <v>7.9888545364326977E-2</v>
          </cell>
          <cell r="AK101">
            <v>9.5015048329275958E-2</v>
          </cell>
          <cell r="AL101">
            <v>9.6797551262218992E-2</v>
          </cell>
          <cell r="AM101">
            <v>0.10095522388059706</v>
          </cell>
          <cell r="AN101">
            <v>7.1054827940421228E-2</v>
          </cell>
          <cell r="AO101">
            <v>6.1787761762526414E-2</v>
          </cell>
          <cell r="AP101">
            <v>7.6458646021972609E-2</v>
          </cell>
          <cell r="AQ101">
            <v>7.454478839143637E-2</v>
          </cell>
          <cell r="AR101">
            <v>7.6852320610644606E-2</v>
          </cell>
          <cell r="AS101">
            <v>7.894457147454946E-2</v>
          </cell>
          <cell r="AT101">
            <v>7.818990793839628E-2</v>
          </cell>
          <cell r="AU101">
            <v>7.7212791115823479E-2</v>
          </cell>
          <cell r="AV101">
            <v>6.2877145827855002E-2</v>
          </cell>
          <cell r="AW101">
            <v>5.5116887539894285E-2</v>
          </cell>
          <cell r="AX101">
            <v>5.6335708403451687E-2</v>
          </cell>
          <cell r="AY101">
            <v>6.0860732722036008E-2</v>
          </cell>
          <cell r="AZ101">
            <v>5.861698362615627E-2</v>
          </cell>
          <cell r="BA101">
            <v>6.0254118160850509E-2</v>
          </cell>
          <cell r="BB101">
            <v>6.3134527521045952E-2</v>
          </cell>
          <cell r="BC101">
            <v>1.5191873058685419E-2</v>
          </cell>
          <cell r="BD101">
            <v>1.7808539101283646E-2</v>
          </cell>
          <cell r="BE101">
            <v>3.2605904063122262E-2</v>
          </cell>
          <cell r="BF101">
            <v>2.2182125417078258E-2</v>
          </cell>
          <cell r="BG101">
            <v>3.2397705695424196E-2</v>
          </cell>
          <cell r="BH101">
            <v>3.3252818035426804E-2</v>
          </cell>
          <cell r="BI101">
            <v>3.5120430994694314E-2</v>
          </cell>
          <cell r="BJ101">
            <v>3.1318093171253877E-2</v>
          </cell>
          <cell r="BK101">
            <v>3.4222803625797237E-2</v>
          </cell>
          <cell r="BL101">
            <v>1.3114578509480807E-2</v>
          </cell>
          <cell r="BM101">
            <v>1.1997565598967305E-2</v>
          </cell>
          <cell r="BN101">
            <v>1.8053500369006291E-2</v>
          </cell>
          <cell r="BO101">
            <v>2.1071302713496953E-2</v>
          </cell>
        </row>
        <row r="102">
          <cell r="A102" t="str">
            <v>Interest Income (Expense)</v>
          </cell>
          <cell r="E102">
            <v>-8.0586080586080577E-3</v>
          </cell>
          <cell r="F102">
            <v>9.8850858766835444E-4</v>
          </cell>
          <cell r="G102">
            <v>-2.4400235215196664E-3</v>
          </cell>
          <cell r="H102">
            <v>-1.9210618232623122E-3</v>
          </cell>
          <cell r="I102">
            <v>1.4246575342465755E-2</v>
          </cell>
          <cell r="J102">
            <v>3.4259984338292873E-2</v>
          </cell>
          <cell r="K102">
            <v>3.3672046224347482E-2</v>
          </cell>
          <cell r="L102">
            <v>1.9270442610652659E-2</v>
          </cell>
          <cell r="M102">
            <v>1.8446437637502117E-2</v>
          </cell>
          <cell r="N102">
            <v>6.0024009603841539E-3</v>
          </cell>
          <cell r="O102">
            <v>4.7720042417815486E-3</v>
          </cell>
          <cell r="P102">
            <v>4.3464762496119216E-3</v>
          </cell>
          <cell r="Q102">
            <v>7.3802952118084721E-3</v>
          </cell>
          <cell r="R102">
            <v>2.5135732957973058E-3</v>
          </cell>
          <cell r="S102">
            <v>1.1042097998619738E-2</v>
          </cell>
          <cell r="T102">
            <v>1.008626410086264E-2</v>
          </cell>
          <cell r="U102">
            <v>5.6271814231782895E-3</v>
          </cell>
          <cell r="V102">
            <v>7.5818903390131691E-3</v>
          </cell>
          <cell r="W102">
            <v>7.1066657893005198E-3</v>
          </cell>
          <cell r="X102">
            <v>5.040145343726191E-3</v>
          </cell>
          <cell r="Y102">
            <v>4.802288750383161E-3</v>
          </cell>
          <cell r="Z102">
            <v>2.7471383975026017E-3</v>
          </cell>
          <cell r="AA102">
            <v>4.6665524196206117E-3</v>
          </cell>
          <cell r="AB102">
            <v>2.7600411946446966E-3</v>
          </cell>
          <cell r="AC102">
            <v>2.1161908564583751E-3</v>
          </cell>
          <cell r="AD102">
            <v>2.7491135104984266E-3</v>
          </cell>
          <cell r="AE102">
            <v>3.1578947368421052E-3</v>
          </cell>
          <cell r="AF102">
            <v>2.6892399841090368E-3</v>
          </cell>
          <cell r="AG102">
            <v>3.54747999134761E-3</v>
          </cell>
          <cell r="AH102">
            <v>3.552397868561279E-3</v>
          </cell>
          <cell r="AI102">
            <v>2.9106710941663588E-3</v>
          </cell>
          <cell r="AJ102">
            <v>1.6794534142524522E-3</v>
          </cell>
          <cell r="AK102">
            <v>2.886403089786653E-3</v>
          </cell>
          <cell r="AL102">
            <v>1.2506994042721258E-3</v>
          </cell>
          <cell r="AM102">
            <v>-2.6567164179104475E-3</v>
          </cell>
          <cell r="AN102">
            <v>-8.5869286081150485E-3</v>
          </cell>
          <cell r="AO102">
            <v>-4.2945288104771504E-3</v>
          </cell>
          <cell r="AP102">
            <v>-4.5135412696245634E-3</v>
          </cell>
          <cell r="AQ102">
            <v>-4.4477233833472764E-3</v>
          </cell>
          <cell r="AR102">
            <v>-3.6499125570971782E-3</v>
          </cell>
          <cell r="AS102">
            <v>-2.5064430672877289E-3</v>
          </cell>
          <cell r="AT102">
            <v>-3.7360602087805226E-3</v>
          </cell>
          <cell r="AU102">
            <v>-3.566560628054665E-3</v>
          </cell>
          <cell r="AV102">
            <v>-6.351336419055483E-3</v>
          </cell>
          <cell r="AW102">
            <v>-9.1972799155931855E-3</v>
          </cell>
          <cell r="AX102">
            <v>-7.4832611264277265E-3</v>
          </cell>
          <cell r="AY102">
            <v>-6.1152931027285756E-3</v>
          </cell>
          <cell r="AZ102">
            <v>-7.3084945379310933E-3</v>
          </cell>
          <cell r="BA102">
            <v>-6.2004558295688733E-3</v>
          </cell>
          <cell r="BB102">
            <v>-8.9533332103479864E-3</v>
          </cell>
          <cell r="BC102">
            <v>-6.5645799799886884E-3</v>
          </cell>
          <cell r="BD102">
            <v>-1.3201125278885773E-2</v>
          </cell>
          <cell r="BE102">
            <v>-9.5076856092450607E-3</v>
          </cell>
          <cell r="BF102">
            <v>-1.3561312311151208E-2</v>
          </cell>
          <cell r="BG102">
            <v>-1.8933915763997521E-2</v>
          </cell>
          <cell r="BH102">
            <v>-1.3443878661269965E-2</v>
          </cell>
          <cell r="BI102">
            <v>-1.2980488422531643E-2</v>
          </cell>
          <cell r="BJ102">
            <v>-1.4644045925773858E-2</v>
          </cell>
          <cell r="BK102">
            <v>-1.4382792512242277E-2</v>
          </cell>
          <cell r="BL102">
            <v>-1.1989931733625678E-2</v>
          </cell>
          <cell r="BM102">
            <v>-1.2183634467707361E-2</v>
          </cell>
          <cell r="BN102">
            <v>-1.0198670093419819E-2</v>
          </cell>
          <cell r="BO102">
            <v>-1.2460158972551783E-2</v>
          </cell>
        </row>
        <row r="103">
          <cell r="A103" t="str">
            <v>Pretax Income</v>
          </cell>
          <cell r="E103">
            <v>6.8131868131868098E-2</v>
          </cell>
          <cell r="F103">
            <v>0.10193994810329911</v>
          </cell>
          <cell r="G103">
            <v>0.1055869242707919</v>
          </cell>
          <cell r="H103">
            <v>0.11858190709046458</v>
          </cell>
          <cell r="I103">
            <v>0.13223744292237435</v>
          </cell>
          <cell r="J103">
            <v>0.14624119028974156</v>
          </cell>
          <cell r="K103">
            <v>0.14803745766088858</v>
          </cell>
          <cell r="L103">
            <v>0.13564328582145532</v>
          </cell>
          <cell r="M103">
            <v>0.11355559316297162</v>
          </cell>
          <cell r="N103">
            <v>9.0396158463385348E-2</v>
          </cell>
          <cell r="O103">
            <v>8.6214209968186586E-2</v>
          </cell>
          <cell r="P103">
            <v>8.5273724516195859E-2</v>
          </cell>
          <cell r="Q103">
            <v>9.1833673346933861E-2</v>
          </cell>
          <cell r="R103">
            <v>9.3907098330987246E-2</v>
          </cell>
          <cell r="S103">
            <v>9.43754313319531E-2</v>
          </cell>
          <cell r="T103">
            <v>8.3344392833443984E-2</v>
          </cell>
          <cell r="U103">
            <v>8.9678752047866697E-2</v>
          </cell>
          <cell r="V103">
            <v>8.9699291172231341E-2</v>
          </cell>
          <cell r="W103">
            <v>8.2318878726064318E-2</v>
          </cell>
          <cell r="X103">
            <v>8.8788606927269489E-2</v>
          </cell>
          <cell r="Y103">
            <v>9.7782773066312487E-2</v>
          </cell>
          <cell r="Z103">
            <v>8.8990634755462969E-2</v>
          </cell>
          <cell r="AA103">
            <v>8.9877272307834252E-2</v>
          </cell>
          <cell r="AB103">
            <v>8.5437693099896989E-2</v>
          </cell>
          <cell r="AC103">
            <v>8.5486124975045014E-2</v>
          </cell>
          <cell r="AD103">
            <v>9.211522371409217E-2</v>
          </cell>
          <cell r="AE103">
            <v>0.10589473684210532</v>
          </cell>
          <cell r="AF103">
            <v>9.2106469455734516E-2</v>
          </cell>
          <cell r="AG103">
            <v>0.10638113778931427</v>
          </cell>
          <cell r="AH103">
            <v>0.10521864163071976</v>
          </cell>
          <cell r="AI103">
            <v>0.10031566432993072</v>
          </cell>
          <cell r="AJ103">
            <v>8.1567998778579426E-2</v>
          </cell>
          <cell r="AK103">
            <v>9.7901451419062618E-2</v>
          </cell>
          <cell r="AL103">
            <v>9.8048250666491102E-2</v>
          </cell>
          <cell r="AM103">
            <v>9.8298507462686605E-2</v>
          </cell>
          <cell r="AN103">
            <v>6.2467899332306162E-2</v>
          </cell>
          <cell r="AO103">
            <v>5.7493232952049271E-2</v>
          </cell>
          <cell r="AP103">
            <v>7.1945104752348055E-2</v>
          </cell>
          <cell r="AQ103">
            <v>7.0097065008089099E-2</v>
          </cell>
          <cell r="AR103">
            <v>7.3202408053547427E-2</v>
          </cell>
          <cell r="AS103">
            <v>7.6438128407261732E-2</v>
          </cell>
          <cell r="AT103">
            <v>7.445384772961576E-2</v>
          </cell>
          <cell r="AU103">
            <v>7.3646230487768818E-2</v>
          </cell>
          <cell r="AV103">
            <v>5.6525809408799511E-2</v>
          </cell>
          <cell r="AW103">
            <v>4.5919607624301105E-2</v>
          </cell>
          <cell r="AX103">
            <v>4.885244727702396E-2</v>
          </cell>
          <cell r="AY103">
            <v>5.4745439619307432E-2</v>
          </cell>
          <cell r="AZ103">
            <v>5.1308489088225183E-2</v>
          </cell>
          <cell r="BA103">
            <v>5.4053662331281629E-2</v>
          </cell>
          <cell r="BB103">
            <v>5.4181194310697962E-2</v>
          </cell>
          <cell r="BC103">
            <v>8.6272930786967308E-3</v>
          </cell>
          <cell r="BD103">
            <v>4.6074138223978741E-3</v>
          </cell>
          <cell r="BE103">
            <v>2.30982184538772E-2</v>
          </cell>
          <cell r="BF103">
            <v>8.6208131059270481E-3</v>
          </cell>
          <cell r="BG103">
            <v>1.3463789931426676E-2</v>
          </cell>
          <cell r="BH103">
            <v>1.9808939374156839E-2</v>
          </cell>
          <cell r="BI103">
            <v>2.2139942572162667E-2</v>
          </cell>
          <cell r="BJ103">
            <v>1.6674047245480019E-2</v>
          </cell>
          <cell r="BK103">
            <v>1.9840011113554962E-2</v>
          </cell>
          <cell r="BL103">
            <v>1.1246467758551288E-3</v>
          </cell>
          <cell r="BM103">
            <v>-1.8606886874005592E-4</v>
          </cell>
          <cell r="BN103">
            <v>7.8548302755864722E-3</v>
          </cell>
          <cell r="BO103">
            <v>8.6111437409451697E-3</v>
          </cell>
        </row>
        <row r="104">
          <cell r="A104" t="str">
            <v>Tax Rate</v>
          </cell>
          <cell r="E104">
            <v>0</v>
          </cell>
          <cell r="F104">
            <v>0.13696969696969705</v>
          </cell>
          <cell r="G104">
            <v>0.28457165513972982</v>
          </cell>
          <cell r="H104">
            <v>0.33726067746686295</v>
          </cell>
          <cell r="I104">
            <v>0.33839779005524884</v>
          </cell>
          <cell r="J104">
            <v>0.38688085676037492</v>
          </cell>
          <cell r="K104">
            <v>0.44818304172274581</v>
          </cell>
          <cell r="L104">
            <v>0.37884548911164884</v>
          </cell>
          <cell r="M104">
            <v>0.3785394932935921</v>
          </cell>
          <cell r="N104">
            <v>0.38379814077025232</v>
          </cell>
          <cell r="O104">
            <v>0.37515375153751562</v>
          </cell>
          <cell r="P104">
            <v>0.39441747572815505</v>
          </cell>
          <cell r="Q104">
            <v>0.38320810192747468</v>
          </cell>
          <cell r="R104">
            <v>0.39079229122055709</v>
          </cell>
          <cell r="S104">
            <v>0.38848263254113335</v>
          </cell>
          <cell r="T104">
            <v>0.35668789808917173</v>
          </cell>
          <cell r="U104">
            <v>0.31056393963463053</v>
          </cell>
          <cell r="V104">
            <v>0.35857362976007034</v>
          </cell>
          <cell r="W104">
            <v>0.36930455635491627</v>
          </cell>
          <cell r="X104">
            <v>0.36633663366336655</v>
          </cell>
          <cell r="Y104">
            <v>0.36572622779519315</v>
          </cell>
          <cell r="Z104">
            <v>0.35594013096351768</v>
          </cell>
          <cell r="AA104">
            <v>0.36344969199178662</v>
          </cell>
          <cell r="AB104">
            <v>0.35631629701060763</v>
          </cell>
          <cell r="AC104">
            <v>0.35777673984119523</v>
          </cell>
          <cell r="AD104">
            <v>0.36288927335640148</v>
          </cell>
          <cell r="AE104">
            <v>0.36898608349900575</v>
          </cell>
          <cell r="AF104">
            <v>0.36186684361866833</v>
          </cell>
          <cell r="AG104">
            <v>0.36193574623830838</v>
          </cell>
          <cell r="AH104">
            <v>0.36173633440514474</v>
          </cell>
          <cell r="AI104">
            <v>0.36207601144258272</v>
          </cell>
          <cell r="AJ104">
            <v>0.33083762283575063</v>
          </cell>
          <cell r="AK104">
            <v>0.35494701500367215</v>
          </cell>
          <cell r="AL104">
            <v>0.38301443437395111</v>
          </cell>
          <cell r="AM104">
            <v>0.3850592165198905</v>
          </cell>
          <cell r="AN104">
            <v>0.39234326824254845</v>
          </cell>
          <cell r="AO104">
            <v>0.38973018925031855</v>
          </cell>
          <cell r="AP104">
            <v>0.38798890973356398</v>
          </cell>
          <cell r="AQ104">
            <v>0.38000658627492684</v>
          </cell>
          <cell r="AR104">
            <v>0.37833008458400874</v>
          </cell>
          <cell r="AS104">
            <v>0.36889901592223945</v>
          </cell>
          <cell r="AT104">
            <v>0.35571238541166406</v>
          </cell>
          <cell r="AU104">
            <v>0.36999930402154851</v>
          </cell>
          <cell r="AV104">
            <v>0.38730795636310883</v>
          </cell>
          <cell r="AW104">
            <v>0.38669118758949289</v>
          </cell>
          <cell r="AX104">
            <v>0.38698328935795889</v>
          </cell>
          <cell r="AY104">
            <v>0.40106747998474973</v>
          </cell>
          <cell r="AZ104">
            <v>0.39111257540356104</v>
          </cell>
          <cell r="BA104">
            <v>0.36407944708400652</v>
          </cell>
          <cell r="BB104">
            <v>0.363863352627397</v>
          </cell>
          <cell r="BC104">
            <v>0.32624768080507516</v>
          </cell>
          <cell r="BD104">
            <v>0.17154730499334506</v>
          </cell>
          <cell r="BE104">
            <v>0.34546318928012532</v>
          </cell>
          <cell r="BF104">
            <v>0.34318936877076889</v>
          </cell>
          <cell r="BG104">
            <v>0.34143222506393822</v>
          </cell>
          <cell r="BH104">
            <v>0.31495111501702622</v>
          </cell>
          <cell r="BI104">
            <v>0.25458906004981025</v>
          </cell>
          <cell r="BJ104">
            <v>0.30002110595187814</v>
          </cell>
          <cell r="BK104">
            <v>0.25568911191504395</v>
          </cell>
          <cell r="BL104">
            <v>0.3</v>
          </cell>
          <cell r="BM104">
            <v>8.5000000000000006E-2</v>
          </cell>
          <cell r="BN104">
            <v>0.115</v>
          </cell>
          <cell r="BO104">
            <v>-0.36204074208803422</v>
          </cell>
        </row>
        <row r="105">
          <cell r="A105" t="str">
            <v>Net Income</v>
          </cell>
          <cell r="E105">
            <v>6.8131868131868098E-2</v>
          </cell>
          <cell r="F105">
            <v>2.806375880390461</v>
          </cell>
          <cell r="G105">
            <v>7.5539878469939342E-2</v>
          </cell>
          <cell r="H105">
            <v>7.8588892769821894E-2</v>
          </cell>
          <cell r="I105">
            <v>8.7488584474885764E-2</v>
          </cell>
          <cell r="J105">
            <v>8.9663273296789317E-2</v>
          </cell>
          <cell r="K105">
            <v>8.1689579597529344E-2</v>
          </cell>
          <cell r="L105">
            <v>8.4255438859714898E-2</v>
          </cell>
          <cell r="M105">
            <v>7.0570316466407046E-2</v>
          </cell>
          <cell r="N105">
            <v>5.5702280912364947E-2</v>
          </cell>
          <cell r="O105">
            <v>5.3870625662778324E-2</v>
          </cell>
          <cell r="P105">
            <v>5.1640277346579798E-2</v>
          </cell>
          <cell r="Q105">
            <v>5.6642265690627615E-2</v>
          </cell>
          <cell r="R105">
            <v>5.7208928212346591E-2</v>
          </cell>
          <cell r="S105">
            <v>5.7712215320910996E-2</v>
          </cell>
          <cell r="T105">
            <v>5.3616456536164626E-2</v>
          </cell>
          <cell r="U105">
            <v>6.1827765510364029E-2</v>
          </cell>
          <cell r="V105">
            <v>5.7535490749698909E-2</v>
          </cell>
          <cell r="W105">
            <v>5.9261696387444864E-2</v>
          </cell>
          <cell r="X105">
            <v>5.6262087557873715E-2</v>
          </cell>
          <cell r="Y105">
            <v>6.2021048329416614E-2</v>
          </cell>
          <cell r="Z105">
            <v>5.7315296566076902E-2</v>
          </cell>
          <cell r="AA105">
            <v>5.8682555794302566E-2</v>
          </cell>
          <cell r="AB105">
            <v>5.499485066941296E-2</v>
          </cell>
          <cell r="AC105">
            <v>5.490117787981643E-2</v>
          </cell>
          <cell r="AD105">
            <v>5.8687597115422901E-2</v>
          </cell>
          <cell r="AE105">
            <v>6.6821052631579017E-2</v>
          </cell>
          <cell r="AF105">
            <v>5.8776192076928579E-2</v>
          </cell>
          <cell r="AG105">
            <v>6.7878001297858495E-2</v>
          </cell>
          <cell r="AH105">
            <v>6.7157235896134634E-2</v>
          </cell>
          <cell r="AI105">
            <v>6.3993768704136422E-2</v>
          </cell>
          <cell r="AJ105">
            <v>5.4582235963204807E-2</v>
          </cell>
          <cell r="AK105">
            <v>6.3151623473339316E-2</v>
          </cell>
          <cell r="AL105">
            <v>6.0494355396109645E-2</v>
          </cell>
          <cell r="AM105">
            <v>6.0447761194029885E-2</v>
          </cell>
          <cell r="AN105">
            <v>3.7959039548022655E-2</v>
          </cell>
          <cell r="AO105">
            <v>3.5086384393034457E-2</v>
          </cell>
          <cell r="AP105">
            <v>4.4031201998817479E-2</v>
          </cell>
          <cell r="AQ105">
            <v>4.3459718626473534E-2</v>
          </cell>
          <cell r="AR105">
            <v>4.5507734822895704E-2</v>
          </cell>
          <cell r="AS105">
            <v>4.8240178058885107E-2</v>
          </cell>
          <cell r="AT105">
            <v>4.7969691950637328E-2</v>
          </cell>
          <cell r="AU105">
            <v>4.6397176463483798E-2</v>
          </cell>
          <cell r="AV105">
            <v>3.4632913684906785E-2</v>
          </cell>
          <cell r="AW105">
            <v>2.8162900018416578E-2</v>
          </cell>
          <cell r="AX105">
            <v>2.9947366536574965E-2</v>
          </cell>
          <cell r="AY105">
            <v>3.2788824110534527E-2</v>
          </cell>
          <cell r="AZ105">
            <v>3.1241093780863923E-2</v>
          </cell>
          <cell r="BA105">
            <v>3.4373834836843024E-2</v>
          </cell>
          <cell r="BB105">
            <v>3.4466643299450955E-2</v>
          </cell>
          <cell r="BC105">
            <v>5.8126587201462448E-3</v>
          </cell>
          <cell r="BD105">
            <v>3.8170243981764328E-3</v>
          </cell>
          <cell r="BE105">
            <v>1.5118634240111738E-2</v>
          </cell>
          <cell r="BF105">
            <v>5.6622416978131728E-3</v>
          </cell>
          <cell r="BG105">
            <v>8.8668181773462178E-3</v>
          </cell>
          <cell r="BH105">
            <v>1.3570091830961469E-2</v>
          </cell>
          <cell r="BI105">
            <v>1.6503355403158997E-2</v>
          </cell>
          <cell r="BJ105">
            <v>1.1671481150197236E-2</v>
          </cell>
          <cell r="BK105">
            <v>1.4767136291545491E-2</v>
          </cell>
          <cell r="BL105">
            <v>3.9504399353565041E-3</v>
          </cell>
          <cell r="BM105">
            <v>2.0103190693455401E-2</v>
          </cell>
          <cell r="BN105">
            <v>8.0068831751610951E-3</v>
          </cell>
          <cell r="BO105">
            <v>1.172872861114369E-2</v>
          </cell>
        </row>
        <row r="107">
          <cell r="A107" t="str">
            <v>Source: Company financials and Citigroup Investment Research estimates.</v>
          </cell>
        </row>
        <row r="109">
          <cell r="A109" t="str">
            <v>Table 4. Benchmark Electronics, Inc. - Quarterly Income Statement</v>
          </cell>
        </row>
        <row r="110">
          <cell r="A110" t="str">
            <v>(Year-To-Year Percent Change)</v>
          </cell>
        </row>
        <row r="112">
          <cell r="R112">
            <v>33664</v>
          </cell>
          <cell r="S112">
            <v>33756</v>
          </cell>
          <cell r="T112">
            <v>33848</v>
          </cell>
          <cell r="U112">
            <v>33939</v>
          </cell>
          <cell r="V112" t="str">
            <v>FY</v>
          </cell>
          <cell r="W112">
            <v>34029</v>
          </cell>
          <cell r="X112">
            <v>34121</v>
          </cell>
          <cell r="Y112">
            <v>34213</v>
          </cell>
          <cell r="Z112">
            <v>34304</v>
          </cell>
          <cell r="AA112" t="str">
            <v>FY</v>
          </cell>
          <cell r="AB112">
            <v>34394</v>
          </cell>
          <cell r="AC112">
            <v>34486</v>
          </cell>
          <cell r="AD112">
            <v>34578</v>
          </cell>
          <cell r="AE112">
            <v>34669</v>
          </cell>
          <cell r="AF112" t="str">
            <v>FY</v>
          </cell>
          <cell r="AG112">
            <v>34759</v>
          </cell>
          <cell r="AH112">
            <v>34851</v>
          </cell>
          <cell r="AI112">
            <v>34943</v>
          </cell>
          <cell r="AJ112">
            <v>35034</v>
          </cell>
          <cell r="AK112" t="str">
            <v>FY</v>
          </cell>
          <cell r="AL112">
            <v>35125</v>
          </cell>
          <cell r="AM112">
            <v>35217</v>
          </cell>
          <cell r="AN112">
            <v>35309</v>
          </cell>
          <cell r="AO112">
            <v>35400</v>
          </cell>
          <cell r="AP112" t="str">
            <v>FY</v>
          </cell>
          <cell r="AQ112">
            <v>35490</v>
          </cell>
          <cell r="AR112">
            <v>35582</v>
          </cell>
          <cell r="AS112">
            <v>35674</v>
          </cell>
          <cell r="AT112">
            <v>35765</v>
          </cell>
          <cell r="AU112" t="str">
            <v>FY</v>
          </cell>
          <cell r="AV112">
            <v>35855</v>
          </cell>
          <cell r="AW112">
            <v>35947</v>
          </cell>
          <cell r="AX112">
            <v>36039</v>
          </cell>
          <cell r="AY112">
            <v>36130</v>
          </cell>
          <cell r="AZ112" t="str">
            <v>FY</v>
          </cell>
          <cell r="BA112">
            <v>36220</v>
          </cell>
          <cell r="BB112">
            <v>36312</v>
          </cell>
          <cell r="BC112">
            <v>36404</v>
          </cell>
          <cell r="BD112">
            <v>36495</v>
          </cell>
          <cell r="BE112" t="str">
            <v>FY</v>
          </cell>
          <cell r="BF112">
            <v>36586</v>
          </cell>
          <cell r="BG112">
            <v>36678</v>
          </cell>
          <cell r="BH112">
            <v>36770</v>
          </cell>
          <cell r="BI112">
            <v>36861</v>
          </cell>
          <cell r="BJ112" t="str">
            <v>FY</v>
          </cell>
          <cell r="BK112">
            <v>36951</v>
          </cell>
          <cell r="BL112">
            <v>37043</v>
          </cell>
          <cell r="BM112">
            <v>37135</v>
          </cell>
          <cell r="BN112">
            <v>37226</v>
          </cell>
          <cell r="BO112" t="str">
            <v>FY</v>
          </cell>
        </row>
        <row r="113">
          <cell r="R113" t="str">
            <v>1Q</v>
          </cell>
          <cell r="S113" t="str">
            <v>2Q</v>
          </cell>
          <cell r="T113" t="str">
            <v>3Q</v>
          </cell>
          <cell r="U113" t="str">
            <v>4Q</v>
          </cell>
          <cell r="V113">
            <v>92</v>
          </cell>
          <cell r="W113" t="str">
            <v>1Q</v>
          </cell>
          <cell r="X113" t="str">
            <v>2Q</v>
          </cell>
          <cell r="Y113" t="str">
            <v>3Q</v>
          </cell>
          <cell r="Z113" t="str">
            <v>4Q</v>
          </cell>
          <cell r="AA113">
            <v>93</v>
          </cell>
          <cell r="AB113" t="str">
            <v>1Q</v>
          </cell>
          <cell r="AC113" t="str">
            <v>2Q</v>
          </cell>
          <cell r="AD113" t="str">
            <v>3Q</v>
          </cell>
          <cell r="AE113" t="str">
            <v>4Q</v>
          </cell>
          <cell r="AF113">
            <v>94</v>
          </cell>
          <cell r="AG113" t="str">
            <v>1Q</v>
          </cell>
          <cell r="AH113" t="str">
            <v>2Q</v>
          </cell>
          <cell r="AI113" t="str">
            <v>3Q</v>
          </cell>
          <cell r="AJ113" t="str">
            <v>4Q</v>
          </cell>
          <cell r="AK113">
            <v>95</v>
          </cell>
          <cell r="AL113" t="str">
            <v>1Q</v>
          </cell>
          <cell r="AM113" t="str">
            <v>2Q</v>
          </cell>
          <cell r="AN113" t="str">
            <v>3Q</v>
          </cell>
          <cell r="AO113" t="str">
            <v>4Q</v>
          </cell>
          <cell r="AP113">
            <v>96</v>
          </cell>
          <cell r="AQ113" t="str">
            <v>1Q</v>
          </cell>
          <cell r="AR113" t="str">
            <v>2Q</v>
          </cell>
          <cell r="AS113" t="str">
            <v>3Q</v>
          </cell>
          <cell r="AT113" t="str">
            <v>4Q</v>
          </cell>
          <cell r="AU113">
            <v>97</v>
          </cell>
          <cell r="AV113" t="str">
            <v>1Q</v>
          </cell>
          <cell r="AW113" t="str">
            <v>2Q</v>
          </cell>
          <cell r="AX113" t="str">
            <v>3Q</v>
          </cell>
          <cell r="AY113" t="str">
            <v>4Q</v>
          </cell>
          <cell r="AZ113">
            <v>98</v>
          </cell>
          <cell r="BA113" t="str">
            <v>1Q</v>
          </cell>
          <cell r="BB113" t="str">
            <v>2Q</v>
          </cell>
          <cell r="BC113" t="str">
            <v>3Q</v>
          </cell>
          <cell r="BD113" t="str">
            <v>4Q</v>
          </cell>
          <cell r="BE113">
            <v>1999</v>
          </cell>
          <cell r="BF113" t="str">
            <v>1Q</v>
          </cell>
          <cell r="BG113" t="str">
            <v>2Q</v>
          </cell>
          <cell r="BH113" t="str">
            <v>3Q</v>
          </cell>
          <cell r="BI113" t="str">
            <v>4Q</v>
          </cell>
          <cell r="BJ113">
            <v>2000</v>
          </cell>
          <cell r="BK113" t="str">
            <v>1Q</v>
          </cell>
          <cell r="BL113" t="str">
            <v>2Q</v>
          </cell>
          <cell r="BM113" t="str">
            <v>3Q</v>
          </cell>
          <cell r="BN113" t="str">
            <v>4Q</v>
          </cell>
          <cell r="BO113">
            <v>2001</v>
          </cell>
        </row>
        <row r="114">
          <cell r="A114" t="str">
            <v>Net Sales</v>
          </cell>
          <cell r="F114">
            <v>0.18578754578754575</v>
          </cell>
          <cell r="G114">
            <v>1.2372387248239223</v>
          </cell>
          <cell r="L114">
            <v>0.17795381667696075</v>
          </cell>
          <cell r="M114">
            <v>3.1959483059727622E-2</v>
          </cell>
          <cell r="N114">
            <v>0.52146118721461199</v>
          </cell>
          <cell r="O114">
            <v>0.84612372748629605</v>
          </cell>
          <cell r="P114">
            <v>0.92528392109982072</v>
          </cell>
          <cell r="Q114">
            <v>0.56282820705176273</v>
          </cell>
          <cell r="R114">
            <v>0.68319512607886268</v>
          </cell>
          <cell r="S114">
            <v>0.39159663865546213</v>
          </cell>
          <cell r="T114">
            <v>0.5980911983032875</v>
          </cell>
          <cell r="U114">
            <v>0.45286143019766101</v>
          </cell>
          <cell r="V114">
            <v>0.51947077883115345</v>
          </cell>
          <cell r="W114">
            <v>0.52795093504926593</v>
          </cell>
          <cell r="X114">
            <v>0.4719634230503793</v>
          </cell>
          <cell r="Y114">
            <v>0.29887193098871934</v>
          </cell>
          <cell r="Z114">
            <v>0.71130422394757464</v>
          </cell>
          <cell r="AA114">
            <v>0.49779848757083323</v>
          </cell>
          <cell r="AB114">
            <v>0.5973547410673159</v>
          </cell>
          <cell r="AC114">
            <v>0.46779581550723814</v>
          </cell>
          <cell r="AD114">
            <v>0.28226218453049956</v>
          </cell>
          <cell r="AE114">
            <v>-1.144640998959412E-2</v>
          </cell>
          <cell r="AF114">
            <v>0.29409826124784133</v>
          </cell>
          <cell r="AG114">
            <v>-4.7785787847579808E-2</v>
          </cell>
          <cell r="AH114">
            <v>-5.5859452984627689E-2</v>
          </cell>
          <cell r="AI114">
            <v>-2.8128610701621537E-2</v>
          </cell>
          <cell r="AJ114">
            <v>0.10311578947368427</v>
          </cell>
          <cell r="AK114">
            <v>-8.3121963145188493E-3</v>
          </cell>
          <cell r="AL114">
            <v>0.3144278606965174</v>
          </cell>
          <cell r="AM114">
            <v>0.41673010234289087</v>
          </cell>
          <cell r="AN114">
            <v>1.5541753781822654</v>
          </cell>
          <cell r="AO114">
            <v>1.8668583533722662</v>
          </cell>
          <cell r="AP114">
            <v>1.0676899736012242</v>
          </cell>
          <cell r="AQ114">
            <v>1.4923043807392289</v>
          </cell>
          <cell r="AR114">
            <v>1.3330021194029849</v>
          </cell>
          <cell r="AS114">
            <v>0.33511201527991785</v>
          </cell>
          <cell r="AT114">
            <v>0.17385599523848216</v>
          </cell>
          <cell r="AU114">
            <v>0.6156769264689459</v>
          </cell>
          <cell r="AV114">
            <v>0.42684865939697292</v>
          </cell>
          <cell r="AW114">
            <v>0.69707335386238833</v>
          </cell>
          <cell r="AX114">
            <v>0.67877215125397461</v>
          </cell>
          <cell r="AY114">
            <v>0.63029360403918266</v>
          </cell>
          <cell r="AZ114">
            <v>0.61137214033624887</v>
          </cell>
          <cell r="BA114">
            <v>0.35632673630271827</v>
          </cell>
          <cell r="BB114">
            <v>0.2260722764333114</v>
          </cell>
          <cell r="BC114">
            <v>0.64610261735114038</v>
          </cell>
          <cell r="BD114">
            <v>1.3570756863181619</v>
          </cell>
          <cell r="BE114">
            <v>0.67505631658566068</v>
          </cell>
          <cell r="BF114">
            <v>1.3825624718518417</v>
          </cell>
          <cell r="BG114">
            <v>1.5001199107126384</v>
          </cell>
          <cell r="BH114">
            <v>0.99912994301126723</v>
          </cell>
          <cell r="BI114">
            <v>0.44526580908349134</v>
          </cell>
          <cell r="BJ114">
            <v>0.9421856082169664</v>
          </cell>
          <cell r="BK114">
            <v>0.23700075897524031</v>
          </cell>
          <cell r="BL114">
            <v>-0.21924529972550988</v>
          </cell>
          <cell r="BM114">
            <v>-0.43863646254950606</v>
          </cell>
          <cell r="BN114">
            <v>-0.44932381376389241</v>
          </cell>
          <cell r="BO114">
            <v>-0.25102277226270953</v>
          </cell>
        </row>
        <row r="115">
          <cell r="A115" t="str">
            <v>Cost Of Goods Sold</v>
          </cell>
          <cell r="F115">
            <v>0.12364387807818145</v>
          </cell>
          <cell r="G115">
            <v>1.3288888888888888</v>
          </cell>
          <cell r="L115">
            <v>0.15530402737562521</v>
          </cell>
          <cell r="M115">
            <v>2.8505067567567766E-2</v>
          </cell>
          <cell r="N115">
            <v>0.57206012378426174</v>
          </cell>
          <cell r="O115">
            <v>0.94067596312928403</v>
          </cell>
          <cell r="P115">
            <v>1.0769987699876995</v>
          </cell>
          <cell r="Q115">
            <v>0.6311802232854864</v>
          </cell>
          <cell r="R115">
            <v>0.71258468486963666</v>
          </cell>
          <cell r="S115">
            <v>0.40508998875140612</v>
          </cell>
          <cell r="T115">
            <v>0.61027889416636216</v>
          </cell>
          <cell r="U115">
            <v>0.4362193533104346</v>
          </cell>
          <cell r="V115">
            <v>0.52540419736704269</v>
          </cell>
          <cell r="W115">
            <v>0.59074562455046742</v>
          </cell>
          <cell r="X115">
            <v>0.48924246972881003</v>
          </cell>
          <cell r="Y115">
            <v>0.28974436545152038</v>
          </cell>
          <cell r="Z115">
            <v>0.75301006102589496</v>
          </cell>
          <cell r="AA115">
            <v>0.52146143808804357</v>
          </cell>
          <cell r="AB115">
            <v>0.62079879427279572</v>
          </cell>
          <cell r="AC115">
            <v>0.49092863862384073</v>
          </cell>
          <cell r="AD115">
            <v>0.29267577552336821</v>
          </cell>
          <cell r="AE115">
            <v>-3.5517711812579456E-2</v>
          </cell>
          <cell r="AF115">
            <v>0.29761367397911598</v>
          </cell>
          <cell r="AG115">
            <v>-6.8904593639575906E-2</v>
          </cell>
          <cell r="AH115">
            <v>-7.5130701279971124E-2</v>
          </cell>
          <cell r="AI115">
            <v>-3.4431137724550864E-2</v>
          </cell>
          <cell r="AJ115">
            <v>0.13554775143888409</v>
          </cell>
          <cell r="AK115">
            <v>-1.3091069316574333E-2</v>
          </cell>
          <cell r="AL115">
            <v>0.3261759712373915</v>
          </cell>
          <cell r="AM115">
            <v>0.41396618098533189</v>
          </cell>
          <cell r="AN115">
            <v>1.6194033356824051</v>
          </cell>
          <cell r="AO115">
            <v>1.8629806709333794</v>
          </cell>
          <cell r="AP115">
            <v>1.0911147885751884</v>
          </cell>
          <cell r="AQ115">
            <v>1.5032778070637849</v>
          </cell>
          <cell r="AR115">
            <v>1.367299076371657</v>
          </cell>
          <cell r="AS115">
            <v>0.30979305520680134</v>
          </cell>
          <cell r="AT115">
            <v>0.16172261456650738</v>
          </cell>
          <cell r="AU115">
            <v>0.60483466181088397</v>
          </cell>
          <cell r="AV115">
            <v>0.4611622697807225</v>
          </cell>
          <cell r="AW115">
            <v>0.7463287938267178</v>
          </cell>
          <cell r="AX115">
            <v>0.7267911591513414</v>
          </cell>
          <cell r="AY115">
            <v>0.66801065688829131</v>
          </cell>
          <cell r="AZ115">
            <v>0.65372802381518769</v>
          </cell>
          <cell r="BA115">
            <v>0.35736620390803608</v>
          </cell>
          <cell r="BB115">
            <v>0.21518536284817014</v>
          </cell>
          <cell r="BC115">
            <v>0.71375202528132209</v>
          </cell>
          <cell r="BD115">
            <v>1.4511062419672029</v>
          </cell>
          <cell r="BE115">
            <v>0.71546718410843058</v>
          </cell>
          <cell r="BF115">
            <v>1.4686703676738264</v>
          </cell>
          <cell r="BG115">
            <v>1.5854137081781201</v>
          </cell>
          <cell r="BH115">
            <v>0.96959041850000749</v>
          </cell>
          <cell r="BI115">
            <v>0.43028943270512565</v>
          </cell>
          <cell r="BJ115">
            <v>0.95088335817860492</v>
          </cell>
          <cell r="BK115">
            <v>0.22805206614870865</v>
          </cell>
          <cell r="BL115">
            <v>-0.21622159482895875</v>
          </cell>
          <cell r="BM115">
            <v>-0.43832581524292824</v>
          </cell>
          <cell r="BN115">
            <v>-0.44954626866990133</v>
          </cell>
          <cell r="BO115">
            <v>-0.25137492108515958</v>
          </cell>
        </row>
        <row r="116">
          <cell r="A116" t="str">
            <v>Gross Income</v>
          </cell>
          <cell r="F116">
            <v>0.5402750491159134</v>
          </cell>
          <cell r="G116">
            <v>0.85585012755102241</v>
          </cell>
          <cell r="L116">
            <v>0.29623195816593451</v>
          </cell>
          <cell r="M116">
            <v>4.8484848484847687E-2</v>
          </cell>
          <cell r="N116">
            <v>0.28075709779179858</v>
          </cell>
          <cell r="O116">
            <v>0.38996579247434404</v>
          </cell>
          <cell r="P116">
            <v>0.27882599580712886</v>
          </cell>
          <cell r="Q116">
            <v>0.24469777306468665</v>
          </cell>
          <cell r="R116">
            <v>0.54527938342967253</v>
          </cell>
          <cell r="S116">
            <v>0.31280788177339924</v>
          </cell>
          <cell r="T116">
            <v>0.51599671862182261</v>
          </cell>
          <cell r="U116">
            <v>0.56803278688524528</v>
          </cell>
          <cell r="V116">
            <v>0.48328008519701915</v>
          </cell>
          <cell r="W116">
            <v>0.20137157107231962</v>
          </cell>
          <cell r="X116">
            <v>0.36397748592870482</v>
          </cell>
          <cell r="Y116">
            <v>0.36417748917748916</v>
          </cell>
          <cell r="Z116">
            <v>0.44694197595399721</v>
          </cell>
          <cell r="AA116">
            <v>0.34936817920734975</v>
          </cell>
          <cell r="AB116">
            <v>0.43591074208614433</v>
          </cell>
          <cell r="AC116">
            <v>0.30994956441999255</v>
          </cell>
          <cell r="AD116">
            <v>0.21182070606901982</v>
          </cell>
          <cell r="AE116">
            <v>0.17341040462427904</v>
          </cell>
          <cell r="AF116">
            <v>0.2692348621900611</v>
          </cell>
          <cell r="AG116">
            <v>0.11637152150343311</v>
          </cell>
          <cell r="AH116">
            <v>9.3804690234510657E-2</v>
          </cell>
          <cell r="AI116">
            <v>1.7348608837970847E-2</v>
          </cell>
          <cell r="AJ116">
            <v>-0.10160098522167427</v>
          </cell>
          <cell r="AK116">
            <v>2.6242978116877813E-2</v>
          </cell>
          <cell r="AL116">
            <v>0.23826481061832339</v>
          </cell>
          <cell r="AM116">
            <v>0.4348800000000006</v>
          </cell>
          <cell r="AN116">
            <v>1.1074646074646086</v>
          </cell>
          <cell r="AO116">
            <v>1.897796093214529</v>
          </cell>
          <cell r="AP116">
            <v>0.90480138888889039</v>
          </cell>
          <cell r="AQ116">
            <v>1.4161129411764697</v>
          </cell>
          <cell r="AR116">
            <v>1.1110662355040128</v>
          </cell>
          <cell r="AS116">
            <v>0.55062854961832142</v>
          </cell>
          <cell r="AT116">
            <v>0.26949801963606301</v>
          </cell>
          <cell r="AU116">
            <v>0.69844496421989022</v>
          </cell>
          <cell r="AV116">
            <v>0.18000489523928098</v>
          </cell>
          <cell r="AW116">
            <v>0.3396545391141641</v>
          </cell>
          <cell r="AX116">
            <v>0.33351488984964139</v>
          </cell>
          <cell r="AY116">
            <v>0.3582270832716159</v>
          </cell>
          <cell r="AZ116">
            <v>0.30585525560185389</v>
          </cell>
          <cell r="BA116">
            <v>0.34706736831545526</v>
          </cell>
          <cell r="BB116">
            <v>0.32905424235155234</v>
          </cell>
          <cell r="BC116">
            <v>1.6254862669817349E-2</v>
          </cell>
          <cell r="BD116">
            <v>0.52409910836762497</v>
          </cell>
          <cell r="BE116">
            <v>0.30591837122647503</v>
          </cell>
          <cell r="BF116">
            <v>0.60966643975493273</v>
          </cell>
          <cell r="BG116">
            <v>0.76243028361219789</v>
          </cell>
          <cell r="BH116">
            <v>1.4629189283243114</v>
          </cell>
          <cell r="BI116">
            <v>0.65862898161296757</v>
          </cell>
          <cell r="BJ116">
            <v>0.83781845953408407</v>
          </cell>
          <cell r="BK116">
            <v>0.36018776960162446</v>
          </cell>
          <cell r="BL116">
            <v>-0.25760840290869869</v>
          </cell>
          <cell r="BM116">
            <v>-0.44253687315634282</v>
          </cell>
          <cell r="BN116">
            <v>-0.4465908782592195</v>
          </cell>
          <cell r="BO116">
            <v>-0.24653726220116579</v>
          </cell>
        </row>
        <row r="117">
          <cell r="A117" t="str">
            <v>SG&amp;A</v>
          </cell>
          <cell r="F117">
            <v>0.41749174917491749</v>
          </cell>
          <cell r="G117">
            <v>0.2363492433061698</v>
          </cell>
          <cell r="L117">
            <v>0.11296919843619357</v>
          </cell>
          <cell r="M117">
            <v>0.64468864468864462</v>
          </cell>
          <cell r="N117">
            <v>0.75539568345323715</v>
          </cell>
          <cell r="O117">
            <v>0.52517985611510776</v>
          </cell>
          <cell r="P117">
            <v>0.1643059490084986</v>
          </cell>
          <cell r="Q117">
            <v>0.49915397631133684</v>
          </cell>
          <cell r="R117">
            <v>0.48775055679287305</v>
          </cell>
          <cell r="S117">
            <v>0.24180327868852469</v>
          </cell>
          <cell r="T117">
            <v>0.69103773584905648</v>
          </cell>
          <cell r="U117">
            <v>0.71776155717761547</v>
          </cell>
          <cell r="V117">
            <v>0.52200902934537252</v>
          </cell>
          <cell r="W117">
            <v>0.13323353293413165</v>
          </cell>
          <cell r="X117">
            <v>0.19636963696369647</v>
          </cell>
          <cell r="Y117">
            <v>-3.4867503486750384E-2</v>
          </cell>
          <cell r="Z117">
            <v>-1.4164305949008527E-2</v>
          </cell>
          <cell r="AA117">
            <v>6.4145346681498072E-2</v>
          </cell>
          <cell r="AB117">
            <v>3.9630118890356947E-3</v>
          </cell>
          <cell r="AC117">
            <v>6.068965517241387E-2</v>
          </cell>
          <cell r="AD117">
            <v>0.1734104046242777</v>
          </cell>
          <cell r="AE117">
            <v>0.16091954022988531</v>
          </cell>
          <cell r="AF117">
            <v>9.7212543554006992E-2</v>
          </cell>
          <cell r="AG117">
            <v>-6.3157894736842191E-2</v>
          </cell>
          <cell r="AH117">
            <v>-6.2418725617685356E-2</v>
          </cell>
          <cell r="AI117">
            <v>-9.8522167487684831E-2</v>
          </cell>
          <cell r="AJ117">
            <v>2.1039603960395947E-2</v>
          </cell>
          <cell r="AK117">
            <v>-5.0492219752302225E-2</v>
          </cell>
          <cell r="AL117">
            <v>0.2415730337078652</v>
          </cell>
          <cell r="AM117">
            <v>0.52843273231622767</v>
          </cell>
          <cell r="AN117">
            <v>1.5</v>
          </cell>
          <cell r="AO117">
            <v>3.1357612121212126</v>
          </cell>
          <cell r="AP117">
            <v>1.4173923076923081</v>
          </cell>
          <cell r="AQ117">
            <v>2.5965961538461535</v>
          </cell>
          <cell r="AR117">
            <v>1.7605707803992736</v>
          </cell>
          <cell r="AS117">
            <v>0.73352459016393423</v>
          </cell>
          <cell r="AT117">
            <v>3.3349912060451903E-3</v>
          </cell>
          <cell r="AU117">
            <v>0.7732798395352074</v>
          </cell>
          <cell r="AV117">
            <v>0.1090935339503698</v>
          </cell>
          <cell r="AW117">
            <v>0.46764014517369135</v>
          </cell>
          <cell r="AX117">
            <v>0.50267152111210955</v>
          </cell>
          <cell r="AY117">
            <v>0.43775950215313375</v>
          </cell>
          <cell r="AZ117">
            <v>0.37939040382384048</v>
          </cell>
          <cell r="BA117">
            <v>0.403760717500387</v>
          </cell>
          <cell r="BB117">
            <v>0.27150721872074324</v>
          </cell>
          <cell r="BC117">
            <v>0.81288021816656153</v>
          </cell>
          <cell r="BD117">
            <v>1.6833214140593258</v>
          </cell>
          <cell r="BE117">
            <v>0.8368929631422406</v>
          </cell>
          <cell r="BF117">
            <v>1.5618181818181816</v>
          </cell>
          <cell r="BG117">
            <v>1.3660384005636783</v>
          </cell>
          <cell r="BH117">
            <v>0.7962277250636427</v>
          </cell>
          <cell r="BI117">
            <v>0.22924368841856335</v>
          </cell>
          <cell r="BJ117">
            <v>0.78194516445650142</v>
          </cell>
          <cell r="BK117">
            <v>0.11663118050626942</v>
          </cell>
          <cell r="BL117">
            <v>9.1870160810005874E-2</v>
          </cell>
          <cell r="BM117">
            <v>-0.18952522064034016</v>
          </cell>
          <cell r="BN117">
            <v>-0.20067754850631347</v>
          </cell>
          <cell r="BO117">
            <v>-6.0254704428815753E-2</v>
          </cell>
        </row>
        <row r="118">
          <cell r="A118" t="str">
            <v>Operating Income</v>
          </cell>
          <cell r="F118">
            <v>0.72087378640776678</v>
          </cell>
          <cell r="G118">
            <v>1.6064160789844903</v>
          </cell>
          <cell r="L118">
            <v>0.34311065943919217</v>
          </cell>
          <cell r="M118">
            <v>-0.18550724637681282</v>
          </cell>
          <cell r="N118">
            <v>8.8235294117647634E-2</v>
          </cell>
          <cell r="O118">
            <v>0.34265734265734227</v>
          </cell>
          <cell r="P118">
            <v>0.36236933797909576</v>
          </cell>
          <cell r="Q118">
            <v>0.13416599516518923</v>
          </cell>
          <cell r="R118">
            <v>0.61743772241992945</v>
          </cell>
          <cell r="S118">
            <v>0.37411095305832176</v>
          </cell>
          <cell r="T118">
            <v>0.437500000000002</v>
          </cell>
          <cell r="U118">
            <v>0.50895140664961569</v>
          </cell>
          <cell r="V118">
            <v>0.47744227353463664</v>
          </cell>
          <cell r="W118">
            <v>0.2574257425742581</v>
          </cell>
          <cell r="X118">
            <v>0.47929606625258692</v>
          </cell>
          <cell r="Y118">
            <v>0.64855072463768093</v>
          </cell>
          <cell r="Z118">
            <v>0.75593220338982769</v>
          </cell>
          <cell r="AA118">
            <v>0.55421976436643328</v>
          </cell>
          <cell r="AB118">
            <v>0.75590551181102406</v>
          </cell>
          <cell r="AC118">
            <v>0.46116165150455135</v>
          </cell>
          <cell r="AD118">
            <v>0.23241758241758137</v>
          </cell>
          <cell r="AE118">
            <v>0.17760617760617969</v>
          </cell>
          <cell r="AF118">
            <v>0.35798267326732769</v>
          </cell>
          <cell r="AG118">
            <v>0.1843547583457894</v>
          </cell>
          <cell r="AH118">
            <v>0.15134099616858077</v>
          </cell>
          <cell r="AI118">
            <v>5.9295586268391043E-2</v>
          </cell>
          <cell r="AJ118">
            <v>-0.1422131147540977</v>
          </cell>
          <cell r="AK118">
            <v>5.3770790612895913E-2</v>
          </cell>
          <cell r="AL118">
            <v>0.2372738746318892</v>
          </cell>
          <cell r="AM118">
            <v>0.40682196339434351</v>
          </cell>
          <cell r="AN118">
            <v>0.86321548821548966</v>
          </cell>
          <cell r="AO118">
            <v>1.2172986144290481</v>
          </cell>
          <cell r="AP118">
            <v>0.66387091891891936</v>
          </cell>
          <cell r="AQ118">
            <v>0.91934920095205608</v>
          </cell>
          <cell r="AR118">
            <v>0.77600147841513745</v>
          </cell>
          <cell r="AS118">
            <v>0.48335938558843572</v>
          </cell>
          <cell r="AT118">
            <v>0.48546717962354213</v>
          </cell>
          <cell r="AU118">
            <v>0.63161305522270972</v>
          </cell>
          <cell r="AV118">
            <v>0.20352036899053516</v>
          </cell>
          <cell r="AW118">
            <v>0.21710574838294305</v>
          </cell>
          <cell r="AX118">
            <v>0.19799014197409015</v>
          </cell>
          <cell r="AY118">
            <v>0.2689727601680636</v>
          </cell>
          <cell r="AZ118">
            <v>0.22329180179548724</v>
          </cell>
          <cell r="BA118">
            <v>0.29974524698766336</v>
          </cell>
          <cell r="BB118">
            <v>0.40442425786909419</v>
          </cell>
          <cell r="BC118">
            <v>-0.55610069149612151</v>
          </cell>
          <cell r="BD118">
            <v>-0.31029298125285987</v>
          </cell>
          <cell r="BE118">
            <v>-6.8244010861252535E-2</v>
          </cell>
          <cell r="BF118">
            <v>-0.12287655719139756</v>
          </cell>
          <cell r="BG118">
            <v>0.28294535891691708</v>
          </cell>
          <cell r="BH118">
            <v>3.3758069835977933</v>
          </cell>
          <cell r="BI118">
            <v>1.850225828644704</v>
          </cell>
          <cell r="BJ118">
            <v>0.86547656265730999</v>
          </cell>
          <cell r="BK118">
            <v>0.90845706907682811</v>
          </cell>
          <cell r="BL118">
            <v>-0.68395080473732017</v>
          </cell>
          <cell r="BM118">
            <v>-0.79746089915581508</v>
          </cell>
          <cell r="BN118">
            <v>-0.71692737105309323</v>
          </cell>
          <cell r="BO118">
            <v>-0.49607641164903227</v>
          </cell>
        </row>
        <row r="119">
          <cell r="A119" t="str">
            <v>Pretax Income</v>
          </cell>
          <cell r="F119">
            <v>0.77419354838709675</v>
          </cell>
          <cell r="G119">
            <v>1.3172775757575805</v>
          </cell>
          <cell r="L119">
            <v>0.51327001277360718</v>
          </cell>
          <cell r="M119">
            <v>-1.1782032400590392E-2</v>
          </cell>
          <cell r="N119">
            <v>4.0055248618785289E-2</v>
          </cell>
          <cell r="O119">
            <v>8.835341365461824E-2</v>
          </cell>
          <cell r="P119">
            <v>0.10901749663526372</v>
          </cell>
          <cell r="Q119">
            <v>5.8071206360179817E-2</v>
          </cell>
          <cell r="R119">
            <v>0.39195230998509722</v>
          </cell>
          <cell r="S119">
            <v>0.45285524568393143</v>
          </cell>
          <cell r="T119">
            <v>0.54489544895449149</v>
          </cell>
          <cell r="U119">
            <v>0.5279126213592229</v>
          </cell>
          <cell r="V119">
            <v>0.48415550473701452</v>
          </cell>
          <cell r="W119">
            <v>0.33940042826552519</v>
          </cell>
          <cell r="X119">
            <v>0.38482632541133355</v>
          </cell>
          <cell r="Y119">
            <v>0.52388535031847083</v>
          </cell>
          <cell r="Z119">
            <v>0.69817315329626428</v>
          </cell>
          <cell r="AA119">
            <v>0.50077041602465244</v>
          </cell>
          <cell r="AB119">
            <v>0.65787370103916887</v>
          </cell>
          <cell r="AC119">
            <v>0.41320132013201571</v>
          </cell>
          <cell r="AD119">
            <v>0.20794148380355204</v>
          </cell>
          <cell r="AE119">
            <v>0.17633302151543684</v>
          </cell>
          <cell r="AF119">
            <v>0.32619536520973957</v>
          </cell>
          <cell r="AG119">
            <v>0.18563162970106073</v>
          </cell>
          <cell r="AH119">
            <v>0.16207379729098381</v>
          </cell>
          <cell r="AI119">
            <v>5.839100346020798E-2</v>
          </cell>
          <cell r="AJ119">
            <v>-0.15029821073558591</v>
          </cell>
          <cell r="AK119">
            <v>5.4080955540809716E-2</v>
          </cell>
          <cell r="AL119">
            <v>0.21146807645384302</v>
          </cell>
          <cell r="AM119">
            <v>0.32355305466238016</v>
          </cell>
          <cell r="AN119">
            <v>0.59051900286064707</v>
          </cell>
          <cell r="AO119">
            <v>1.0207061300889086</v>
          </cell>
          <cell r="AP119">
            <v>0.51948893085720305</v>
          </cell>
          <cell r="AQ119">
            <v>0.78180866062436949</v>
          </cell>
          <cell r="AR119">
            <v>0.73737503795930603</v>
          </cell>
          <cell r="AS119">
            <v>0.63369450154162532</v>
          </cell>
          <cell r="AT119">
            <v>0.52014578131089984</v>
          </cell>
          <cell r="AU119">
            <v>0.65387924209837922</v>
          </cell>
          <cell r="AV119">
            <v>0.15060131785784558</v>
          </cell>
          <cell r="AW119">
            <v>6.4568018882831035E-2</v>
          </cell>
          <cell r="AX119">
            <v>7.2921717448534817E-2</v>
          </cell>
          <cell r="AY119">
            <v>0.1987444945195016</v>
          </cell>
          <cell r="AZ119">
            <v>0.12262459778227908</v>
          </cell>
          <cell r="BA119">
            <v>0.29700800717032028</v>
          </cell>
          <cell r="BB119">
            <v>0.44666001486557994</v>
          </cell>
          <cell r="BC119">
            <v>-0.70929993257109147</v>
          </cell>
          <cell r="BD119">
            <v>-0.80162689032914114</v>
          </cell>
          <cell r="BE119">
            <v>-0.24591783132585643</v>
          </cell>
          <cell r="BF119">
            <v>-0.62001416930553244</v>
          </cell>
          <cell r="BG119">
            <v>-0.37873113154012061</v>
          </cell>
          <cell r="BH119">
            <v>3.5901586373548842</v>
          </cell>
          <cell r="BI119">
            <v>5.9449160088610569</v>
          </cell>
          <cell r="BJ119">
            <v>0.4020169847975934</v>
          </cell>
          <cell r="BK119">
            <v>1.8468438538206224</v>
          </cell>
          <cell r="BL119">
            <v>-0.93478260869564844</v>
          </cell>
          <cell r="BM119">
            <v>-1.0052729869273869</v>
          </cell>
          <cell r="BN119">
            <v>-0.80463056913569253</v>
          </cell>
          <cell r="BO119">
            <v>-0.61319825524131399</v>
          </cell>
        </row>
        <row r="120">
          <cell r="A120" t="str">
            <v>Net Income</v>
          </cell>
          <cell r="F120">
            <v>47.843010752688194</v>
          </cell>
          <cell r="G120">
            <v>-0.93977971997182097</v>
          </cell>
          <cell r="L120">
            <v>0.31386252918170965</v>
          </cell>
          <cell r="M120">
            <v>-7.333333333333536E-2</v>
          </cell>
          <cell r="N120">
            <v>-3.1315240083506279E-2</v>
          </cell>
          <cell r="O120">
            <v>0.10917030567685537</v>
          </cell>
          <cell r="P120">
            <v>0.21707317073170951</v>
          </cell>
          <cell r="Q120">
            <v>5.0639955481357912E-2</v>
          </cell>
          <cell r="R120">
            <v>0.3645083932853721</v>
          </cell>
          <cell r="S120">
            <v>0.44181034482758674</v>
          </cell>
          <cell r="T120">
            <v>0.59055118110236537</v>
          </cell>
          <cell r="U120">
            <v>0.73947895791583074</v>
          </cell>
          <cell r="V120">
            <v>0.54343220338983134</v>
          </cell>
          <cell r="W120">
            <v>0.58277680140597687</v>
          </cell>
          <cell r="X120">
            <v>0.43497757847533447</v>
          </cell>
          <cell r="Y120">
            <v>0.50247524752475181</v>
          </cell>
          <cell r="Z120">
            <v>0.58640552995391326</v>
          </cell>
          <cell r="AA120">
            <v>0.52765957446808387</v>
          </cell>
          <cell r="AB120">
            <v>0.48234510326449054</v>
          </cell>
          <cell r="AC120">
            <v>0.43229166666667074</v>
          </cell>
          <cell r="AD120">
            <v>0.21334431630971862</v>
          </cell>
          <cell r="AE120">
            <v>0.15250544662309684</v>
          </cell>
          <cell r="AF120">
            <v>0.29616317728457275</v>
          </cell>
          <cell r="AG120">
            <v>0.1752808988764043</v>
          </cell>
          <cell r="AH120">
            <v>0.15490909090908844</v>
          </cell>
          <cell r="AI120">
            <v>5.9742023082145712E-2</v>
          </cell>
          <cell r="AJ120">
            <v>-9.8928796471328684E-2</v>
          </cell>
          <cell r="AK120">
            <v>6.5511265164644783E-2</v>
          </cell>
          <cell r="AL120">
            <v>0.17144678138942027</v>
          </cell>
          <cell r="AM120">
            <v>0.27518891687657532</v>
          </cell>
          <cell r="AN120">
            <v>0.51505445227418578</v>
          </cell>
          <cell r="AO120">
            <v>0.84286503496503351</v>
          </cell>
          <cell r="AP120">
            <v>0.44165533506831545</v>
          </cell>
          <cell r="AQ120">
            <v>0.79049510337323015</v>
          </cell>
          <cell r="AR120">
            <v>0.75638666666666432</v>
          </cell>
          <cell r="AS120">
            <v>0.69672473572938909</v>
          </cell>
          <cell r="AT120">
            <v>0.60488210626734351</v>
          </cell>
          <cell r="AU120">
            <v>0.70249377855667117</v>
          </cell>
          <cell r="AV120">
            <v>0.13705122868003472</v>
          </cell>
          <cell r="AW120">
            <v>5.025019097850425E-2</v>
          </cell>
          <cell r="AX120">
            <v>4.2177018576269321E-2</v>
          </cell>
          <cell r="AY120">
            <v>0.11435800518331174</v>
          </cell>
          <cell r="AZ120">
            <v>8.5001976181380945E-2</v>
          </cell>
          <cell r="BA120">
            <v>0.34618044680376325</v>
          </cell>
          <cell r="BB120">
            <v>0.50050583510713009</v>
          </cell>
          <cell r="BC120">
            <v>-0.68049835963653416</v>
          </cell>
          <cell r="BD120">
            <v>-0.7256072565245093</v>
          </cell>
          <cell r="BE120">
            <v>-0.18938293391124972</v>
          </cell>
          <cell r="BF120">
            <v>-0.60753158209439584</v>
          </cell>
          <cell r="BG120">
            <v>-0.35682426404995593</v>
          </cell>
          <cell r="BH120">
            <v>3.6671201965914006</v>
          </cell>
          <cell r="BI120">
            <v>5.2487772702563964</v>
          </cell>
          <cell r="BJ120">
            <v>0.49935386731871501</v>
          </cell>
          <cell r="BK120">
            <v>2.2261001517451136</v>
          </cell>
          <cell r="BL120">
            <v>-0.65214979195561207</v>
          </cell>
          <cell r="BM120">
            <v>-0.16837716484926735</v>
          </cell>
          <cell r="BN120">
            <v>-0.73283009528524246</v>
          </cell>
          <cell r="BO120">
            <v>-0.24734911302075901</v>
          </cell>
        </row>
        <row r="121">
          <cell r="A121" t="str">
            <v>Shares O/S - Basic</v>
          </cell>
          <cell r="F121">
            <v>0</v>
          </cell>
          <cell r="G121">
            <v>-6.5238770685579484E-3</v>
          </cell>
          <cell r="L121">
            <v>0.25409551294925481</v>
          </cell>
          <cell r="M121">
            <v>0.52631578947368429</v>
          </cell>
          <cell r="N121">
            <v>0.52631578947368429</v>
          </cell>
          <cell r="O121">
            <v>8.2174462705435491E-3</v>
          </cell>
          <cell r="P121">
            <v>-2.0122436516715192E-3</v>
          </cell>
          <cell r="Q121">
            <v>0.21057656839871464</v>
          </cell>
          <cell r="R121">
            <v>0</v>
          </cell>
          <cell r="S121">
            <v>0.21755485893416915</v>
          </cell>
          <cell r="T121">
            <v>0.2492163009404389</v>
          </cell>
          <cell r="U121">
            <v>0.31347962382445149</v>
          </cell>
          <cell r="V121">
            <v>0.17931034482758612</v>
          </cell>
          <cell r="W121">
            <v>0.2492163009404389</v>
          </cell>
          <cell r="X121">
            <v>2.6004119464469788E-2</v>
          </cell>
          <cell r="Y121">
            <v>1.5558343789209506E-2</v>
          </cell>
          <cell r="Z121">
            <v>-2.6968973747016789E-2</v>
          </cell>
          <cell r="AA121">
            <v>8.0808080808080884E-2</v>
          </cell>
          <cell r="AB121">
            <v>2.4341279799247051E-2</v>
          </cell>
          <cell r="AC121">
            <v>2.6599749058971112E-2</v>
          </cell>
          <cell r="AD121">
            <v>1.0625154435384143E-2</v>
          </cell>
          <cell r="AE121">
            <v>2.6980623007113458E-3</v>
          </cell>
          <cell r="AF121">
            <v>5.4107230693556385E-3</v>
          </cell>
          <cell r="AG121">
            <v>5.8794708476237467E-3</v>
          </cell>
          <cell r="AH121">
            <v>-3.1777071620632258E-3</v>
          </cell>
          <cell r="AI121">
            <v>1.0268948655256738E-2</v>
          </cell>
          <cell r="AJ121">
            <v>4.8923679060666192E-3</v>
          </cell>
          <cell r="AK121">
            <v>4.4031311154597574E-3</v>
          </cell>
          <cell r="AL121">
            <v>6.3321967851923677E-3</v>
          </cell>
          <cell r="AM121">
            <v>0</v>
          </cell>
          <cell r="AN121">
            <v>0.12221684414327183</v>
          </cell>
          <cell r="AO121">
            <v>0.34422176241480051</v>
          </cell>
          <cell r="AP121">
            <v>0.11842809303458335</v>
          </cell>
          <cell r="AQ121">
            <v>0.42205590513068714</v>
          </cell>
          <cell r="AR121">
            <v>0.46434330554193237</v>
          </cell>
          <cell r="AS121">
            <v>0.32870207030407594</v>
          </cell>
          <cell r="AT121">
            <v>4.5809419414447161E-2</v>
          </cell>
          <cell r="AU121">
            <v>0.25302058139819117</v>
          </cell>
          <cell r="AV121">
            <v>-1.5072920309703974E-2</v>
          </cell>
          <cell r="AW121">
            <v>-3.0336885038361405E-2</v>
          </cell>
          <cell r="AX121">
            <v>-5.8461338200573643E-2</v>
          </cell>
          <cell r="AY121">
            <v>5.883004326127983E-3</v>
          </cell>
          <cell r="AZ121">
            <v>7.4374324787087609E-3</v>
          </cell>
          <cell r="BA121">
            <v>6.9345000123115508E-3</v>
          </cell>
          <cell r="BB121">
            <v>0.10147212665029759</v>
          </cell>
          <cell r="BC121">
            <v>0.34683675228408917</v>
          </cell>
          <cell r="BD121">
            <v>0.41152745739369934</v>
          </cell>
          <cell r="BE121">
            <v>0.21692526306710391</v>
          </cell>
          <cell r="BF121">
            <v>0.39407979407979399</v>
          </cell>
          <cell r="BG121">
            <v>0.27759485732204459</v>
          </cell>
          <cell r="BH121">
            <v>0.16402150262383186</v>
          </cell>
          <cell r="BI121">
            <v>0.19201474517605388</v>
          </cell>
          <cell r="BJ121">
            <v>0.24533707363258772</v>
          </cell>
          <cell r="BK121">
            <v>0.20611767602166409</v>
          </cell>
          <cell r="BL121">
            <v>0.20298214395287473</v>
          </cell>
          <cell r="BM121">
            <v>8.0048380889548687E-2</v>
          </cell>
          <cell r="BN121">
            <v>5.2690812359321715E-3</v>
          </cell>
          <cell r="BO121">
            <v>0.11690048661108121</v>
          </cell>
        </row>
        <row r="122">
          <cell r="A122" t="str">
            <v>Shares O/S - Diluted</v>
          </cell>
          <cell r="F122">
            <v>47.843010752688194</v>
          </cell>
          <cell r="G122">
            <v>-0.93938427040351247</v>
          </cell>
          <cell r="L122">
            <v>4.7657467565529243E-2</v>
          </cell>
          <cell r="M122">
            <v>-0.39287356321839217</v>
          </cell>
          <cell r="N122">
            <v>-0.36534446764091799</v>
          </cell>
          <cell r="O122">
            <v>0.10013004613215393</v>
          </cell>
          <cell r="P122">
            <v>0.21952715651043864</v>
          </cell>
          <cell r="Q122">
            <v>-0.13211606526377118</v>
          </cell>
          <cell r="R122">
            <v>0.3645083932853721</v>
          </cell>
          <cell r="S122">
            <v>0.18418511843460417</v>
          </cell>
          <cell r="T122">
            <v>0.27323921398156714</v>
          </cell>
          <cell r="U122">
            <v>0.3243288486280429</v>
          </cell>
          <cell r="V122">
            <v>0.30875830112003255</v>
          </cell>
          <cell r="W122">
            <v>0.26701580840277694</v>
          </cell>
          <cell r="X122">
            <v>0.39860800873229563</v>
          </cell>
          <cell r="Y122">
            <v>0.47945734158293463</v>
          </cell>
          <cell r="Z122">
            <v>0.6303750724814563</v>
          </cell>
          <cell r="AA122">
            <v>0.41344203619009612</v>
          </cell>
          <cell r="AB122">
            <v>0.4471203421139136</v>
          </cell>
          <cell r="AC122">
            <v>0.39518022284690368</v>
          </cell>
          <cell r="AD122">
            <v>0.20058788462235499</v>
          </cell>
          <cell r="AE122">
            <v>0.14940428226085256</v>
          </cell>
          <cell r="AF122">
            <v>0.28918773944204301</v>
          </cell>
          <cell r="AG122">
            <v>0.16841125894142261</v>
          </cell>
          <cell r="AH122">
            <v>0.15859075304293313</v>
          </cell>
          <cell r="AI122">
            <v>4.8970201937554636E-2</v>
          </cell>
          <cell r="AJ122">
            <v>-0.10331570593349348</v>
          </cell>
          <cell r="AK122">
            <v>6.0840246466894454E-2</v>
          </cell>
          <cell r="AL122">
            <v>0.1640756254561857</v>
          </cell>
          <cell r="AM122">
            <v>0.27518891687657532</v>
          </cell>
          <cell r="AN122">
            <v>0.3500549917612541</v>
          </cell>
          <cell r="AO122">
            <v>0.37095313176187172</v>
          </cell>
          <cell r="AP122">
            <v>0.28900136186380387</v>
          </cell>
          <cell r="AQ122">
            <v>0.25908910958650622</v>
          </cell>
          <cell r="AR122">
            <v>0.19943640266559681</v>
          </cell>
          <cell r="AS122">
            <v>0.27697907126846788</v>
          </cell>
          <cell r="AT122">
            <v>0.44639036041938307</v>
          </cell>
          <cell r="AU122">
            <v>0.29778272841721387</v>
          </cell>
          <cell r="AV122">
            <v>8.9654622572220122E-2</v>
          </cell>
          <cell r="AW122">
            <v>3.497084920580229E-2</v>
          </cell>
          <cell r="AX122">
            <v>6.0016869723062527E-2</v>
          </cell>
          <cell r="AY122">
            <v>9.2455343165754211E-2</v>
          </cell>
          <cell r="AZ122">
            <v>8.0581431677662962E-2</v>
          </cell>
          <cell r="BA122">
            <v>0.29955637773537136</v>
          </cell>
          <cell r="BB122">
            <v>0.31883265426010077</v>
          </cell>
          <cell r="BC122">
            <v>-0.76976193355916078</v>
          </cell>
          <cell r="BD122">
            <v>-0.79643801658892233</v>
          </cell>
          <cell r="BE122">
            <v>7.5140466895339486E-2</v>
          </cell>
          <cell r="BF122">
            <v>-0.70968809685815581</v>
          </cell>
          <cell r="BG122">
            <v>-0.49457170895223357</v>
          </cell>
          <cell r="BH122">
            <v>2.9688226982850088</v>
          </cell>
          <cell r="BI122">
            <v>4.1478275272731171</v>
          </cell>
          <cell r="BJ122">
            <v>-0.29134077019636972</v>
          </cell>
          <cell r="BK122">
            <v>1.5636058671972668</v>
          </cell>
          <cell r="BL122">
            <v>-0.68866474876027151</v>
          </cell>
          <cell r="BM122">
            <v>-0.9962237182732443</v>
          </cell>
          <cell r="BN122">
            <v>-0.72192631107165361</v>
          </cell>
          <cell r="BO122">
            <v>-0.54175116278211266</v>
          </cell>
        </row>
        <row r="123">
          <cell r="A123" t="str">
            <v>E.P.S. - Basic</v>
          </cell>
          <cell r="F123">
            <v>47.843010752688194</v>
          </cell>
          <cell r="G123">
            <v>-0.93938427040351247</v>
          </cell>
          <cell r="L123">
            <v>4.7657467565529243E-2</v>
          </cell>
          <cell r="M123">
            <v>-0.39287356321839217</v>
          </cell>
          <cell r="N123">
            <v>-0.36534446764091799</v>
          </cell>
          <cell r="O123">
            <v>0.10013004613215393</v>
          </cell>
          <cell r="P123">
            <v>0.21952715651043864</v>
          </cell>
          <cell r="Q123">
            <v>-0.13211606526377118</v>
          </cell>
          <cell r="R123">
            <v>0.3645083932853721</v>
          </cell>
          <cell r="S123">
            <v>0.18418511843460417</v>
          </cell>
          <cell r="T123">
            <v>0.27323921398156714</v>
          </cell>
          <cell r="U123">
            <v>0.3243288486280429</v>
          </cell>
          <cell r="V123">
            <v>0.30875830112003255</v>
          </cell>
          <cell r="W123">
            <v>0.26701580840277694</v>
          </cell>
          <cell r="X123">
            <v>0.39860800873229563</v>
          </cell>
          <cell r="Y123">
            <v>0.47945734158293463</v>
          </cell>
          <cell r="Z123">
            <v>0.6303750724814563</v>
          </cell>
          <cell r="AA123">
            <v>0.41344203619009612</v>
          </cell>
          <cell r="AB123">
            <v>0.4471203421139136</v>
          </cell>
          <cell r="AC123">
            <v>0.39518022284690368</v>
          </cell>
          <cell r="AD123">
            <v>0.20058788462235499</v>
          </cell>
          <cell r="AE123">
            <v>0.14940428226085256</v>
          </cell>
          <cell r="AF123">
            <v>0.28918773944204301</v>
          </cell>
          <cell r="AG123">
            <v>0.16841125894142261</v>
          </cell>
          <cell r="AH123">
            <v>0.15859075304293313</v>
          </cell>
          <cell r="AI123">
            <v>4.8970201937554636E-2</v>
          </cell>
          <cell r="AJ123">
            <v>-0.10331570593349348</v>
          </cell>
          <cell r="AK123">
            <v>6.0840246466894454E-2</v>
          </cell>
          <cell r="AL123">
            <v>0.1640756254561857</v>
          </cell>
          <cell r="AM123">
            <v>0.27518891687657532</v>
          </cell>
          <cell r="AN123">
            <v>0.3500549917612541</v>
          </cell>
          <cell r="AO123">
            <v>0.37095313176187172</v>
          </cell>
          <cell r="AP123">
            <v>0.28900136186380387</v>
          </cell>
          <cell r="AQ123">
            <v>0.25908910958650622</v>
          </cell>
          <cell r="AR123">
            <v>0.19943640266559681</v>
          </cell>
          <cell r="AS123">
            <v>0.27697907126846788</v>
          </cell>
          <cell r="AT123">
            <v>0.53458371714219544</v>
          </cell>
          <cell r="AU123">
            <v>0.35871174331145661</v>
          </cell>
          <cell r="AV123">
            <v>0.15445219461076554</v>
          </cell>
          <cell r="AW123">
            <v>8.3108323678016793E-2</v>
          </cell>
          <cell r="AX123">
            <v>0.10688712090112951</v>
          </cell>
          <cell r="AY123">
            <v>0.1078405742920916</v>
          </cell>
          <cell r="AZ123">
            <v>7.6850179051147771E-2</v>
          </cell>
          <cell r="BA123">
            <v>0.33690964684128311</v>
          </cell>
          <cell r="BB123">
            <v>0.36227308780871237</v>
          </cell>
          <cell r="BC123">
            <v>-0.76277626830302514</v>
          </cell>
          <cell r="BD123">
            <v>-0.80560580523021463</v>
          </cell>
          <cell r="BE123">
            <v>-0.26628469861028414</v>
          </cell>
          <cell r="BF123">
            <v>-0.71847492548684055</v>
          </cell>
          <cell r="BG123">
            <v>-0.49657300805186455</v>
          </cell>
          <cell r="BH123">
            <v>3.0094793662068966</v>
          </cell>
          <cell r="BI123">
            <v>4.2421979640306278</v>
          </cell>
          <cell r="BJ123">
            <v>6.0954293112513547E-2</v>
          </cell>
          <cell r="BK123">
            <v>1.5155015597677455</v>
          </cell>
          <cell r="BL123">
            <v>-0.71084341542976826</v>
          </cell>
          <cell r="BM123">
            <v>-0.99652570620495906</v>
          </cell>
          <cell r="BN123">
            <v>-0.73423045659945663</v>
          </cell>
          <cell r="BO123">
            <v>-0.56228709578144143</v>
          </cell>
        </row>
        <row r="124">
          <cell r="A124" t="str">
            <v>E.P.S. - Diluted</v>
          </cell>
          <cell r="F124">
            <v>47.843010752688194</v>
          </cell>
          <cell r="G124">
            <v>-0.93938427040351247</v>
          </cell>
          <cell r="L124">
            <v>4.7657467565529243E-2</v>
          </cell>
          <cell r="M124">
            <v>-0.39287356321839217</v>
          </cell>
          <cell r="N124">
            <v>-0.36534446764091799</v>
          </cell>
          <cell r="O124">
            <v>0.10013004613215393</v>
          </cell>
          <cell r="P124">
            <v>0.21952715651043864</v>
          </cell>
          <cell r="Q124">
            <v>-0.13211606526377118</v>
          </cell>
          <cell r="R124">
            <v>0.3645083932853721</v>
          </cell>
          <cell r="S124">
            <v>0.18418511843460417</v>
          </cell>
          <cell r="T124">
            <v>0.27323921398156714</v>
          </cell>
          <cell r="U124">
            <v>0.3243288486280429</v>
          </cell>
          <cell r="V124">
            <v>0.30875830112003255</v>
          </cell>
          <cell r="W124">
            <v>0.26701580840277694</v>
          </cell>
          <cell r="X124">
            <v>0.39860800873229563</v>
          </cell>
          <cell r="Y124">
            <v>0.47945734158293463</v>
          </cell>
          <cell r="Z124">
            <v>0.6303750724814563</v>
          </cell>
          <cell r="AA124">
            <v>0.41344203619009612</v>
          </cell>
          <cell r="AB124">
            <v>0.4471203421139136</v>
          </cell>
          <cell r="AC124">
            <v>0.39518022284690368</v>
          </cell>
          <cell r="AD124">
            <v>0.20058788462235499</v>
          </cell>
          <cell r="AE124">
            <v>0.14940428226085256</v>
          </cell>
          <cell r="AF124">
            <v>0.28918773944204301</v>
          </cell>
          <cell r="AG124">
            <v>0.16841125894142261</v>
          </cell>
          <cell r="AH124">
            <v>0.15859075304293313</v>
          </cell>
          <cell r="AI124">
            <v>4.8970201937554636E-2</v>
          </cell>
          <cell r="AJ124">
            <v>-0.10331570593349348</v>
          </cell>
          <cell r="AK124">
            <v>6.0840246466894454E-2</v>
          </cell>
          <cell r="AL124">
            <v>0.1640756254561857</v>
          </cell>
          <cell r="AM124">
            <v>0.27518891687657532</v>
          </cell>
          <cell r="AN124">
            <v>0.3500549917612541</v>
          </cell>
          <cell r="AO124">
            <v>0.37095313176187172</v>
          </cell>
          <cell r="AP124">
            <v>0.28900136186380387</v>
          </cell>
          <cell r="AQ124">
            <v>0.25908910958650622</v>
          </cell>
          <cell r="AR124">
            <v>0.19943640266559681</v>
          </cell>
          <cell r="AS124">
            <v>0.27697907126846788</v>
          </cell>
          <cell r="AT124">
            <v>0.44639036041938307</v>
          </cell>
          <cell r="AU124">
            <v>0.29778272841721387</v>
          </cell>
          <cell r="AV124">
            <v>8.9654622572220122E-2</v>
          </cell>
          <cell r="AW124">
            <v>3.497084920580229E-2</v>
          </cell>
          <cell r="AX124">
            <v>6.0016869723062527E-2</v>
          </cell>
          <cell r="AY124">
            <v>9.2455343165754211E-2</v>
          </cell>
          <cell r="AZ124">
            <v>8.0581431677662962E-2</v>
          </cell>
          <cell r="BA124">
            <v>0.29955637773537136</v>
          </cell>
          <cell r="BB124">
            <v>0.31883265426010077</v>
          </cell>
          <cell r="BC124">
            <v>-0.76976193355916078</v>
          </cell>
          <cell r="BD124">
            <v>-0.79643801658892233</v>
          </cell>
          <cell r="BE124">
            <v>7.5140466895339486E-2</v>
          </cell>
          <cell r="BF124">
            <v>-0.70968809685815581</v>
          </cell>
          <cell r="BG124">
            <v>-0.49457170895223357</v>
          </cell>
          <cell r="BH124">
            <v>2.9688226982850088</v>
          </cell>
          <cell r="BI124">
            <v>4.1478275272731171</v>
          </cell>
          <cell r="BJ124">
            <v>-0.29134077019636972</v>
          </cell>
          <cell r="BK124">
            <v>1.5636058671972668</v>
          </cell>
          <cell r="BL124">
            <v>-0.68866474876027151</v>
          </cell>
          <cell r="BM124">
            <v>-0.9962237182732443</v>
          </cell>
          <cell r="BN124">
            <v>-0.72192631107165361</v>
          </cell>
          <cell r="BO124">
            <v>-0.54175116278211266</v>
          </cell>
        </row>
        <row r="125">
          <cell r="A125" t="str">
            <v>CASH EPS*</v>
          </cell>
          <cell r="F125" t="str">
            <v>NM</v>
          </cell>
          <cell r="G125" t="str">
            <v>NM</v>
          </cell>
          <cell r="L125" t="e">
            <v>#DIV/0!</v>
          </cell>
          <cell r="M125" t="e">
            <v>#DIV/0!</v>
          </cell>
          <cell r="N125" t="e">
            <v>#DIV/0!</v>
          </cell>
          <cell r="O125" t="e">
            <v>#DIV/0!</v>
          </cell>
          <cell r="P125" t="e">
            <v>#DIV/0!</v>
          </cell>
          <cell r="Q125" t="e">
            <v>#DIV/0!</v>
          </cell>
          <cell r="R125" t="e">
            <v>#DIV/0!</v>
          </cell>
          <cell r="S125" t="e">
            <v>#DIV/0!</v>
          </cell>
          <cell r="T125" t="e">
            <v>#DIV/0!</v>
          </cell>
          <cell r="U125" t="e">
            <v>#DIV/0!</v>
          </cell>
          <cell r="V125" t="e">
            <v>#DIV/0!</v>
          </cell>
          <cell r="W125" t="e">
            <v>#DIV/0!</v>
          </cell>
          <cell r="X125" t="e">
            <v>#DIV/0!</v>
          </cell>
          <cell r="Y125" t="e">
            <v>#DIV/0!</v>
          </cell>
          <cell r="Z125" t="e">
            <v>#DIV/0!</v>
          </cell>
          <cell r="AA125" t="e">
            <v>#DIV/0!</v>
          </cell>
          <cell r="AB125" t="e">
            <v>#DIV/0!</v>
          </cell>
          <cell r="AC125" t="e">
            <v>#DIV/0!</v>
          </cell>
          <cell r="AD125" t="e">
            <v>#DIV/0!</v>
          </cell>
          <cell r="AE125" t="e">
            <v>#DIV/0!</v>
          </cell>
          <cell r="AF125" t="e">
            <v>#DIV/0!</v>
          </cell>
          <cell r="AG125" t="e">
            <v>#DIV/0!</v>
          </cell>
          <cell r="AH125" t="e">
            <v>#DIV/0!</v>
          </cell>
          <cell r="AI125" t="e">
            <v>#DIV/0!</v>
          </cell>
          <cell r="AJ125" t="e">
            <v>#DIV/0!</v>
          </cell>
          <cell r="AK125" t="e">
            <v>#DIV/0!</v>
          </cell>
          <cell r="AL125" t="e">
            <v>#DIV/0!</v>
          </cell>
          <cell r="AM125" t="e">
            <v>#DIV/0!</v>
          </cell>
          <cell r="AN125" t="e">
            <v>#DIV/0!</v>
          </cell>
          <cell r="AO125" t="e">
            <v>#DIV/0!</v>
          </cell>
          <cell r="AP125" t="e">
            <v>#DIV/0!</v>
          </cell>
          <cell r="AQ125">
            <v>0.36369785237698204</v>
          </cell>
          <cell r="AR125">
            <v>0.29164304893097892</v>
          </cell>
          <cell r="AS125">
            <v>0.26161222108196536</v>
          </cell>
          <cell r="AT125">
            <v>0.39970893125361862</v>
          </cell>
          <cell r="AU125" t="e">
            <v>#DIV/0!</v>
          </cell>
          <cell r="AV125">
            <v>0.10913967923507051</v>
          </cell>
          <cell r="AW125">
            <v>0.11376299778509669</v>
          </cell>
          <cell r="AX125">
            <v>0.13384107265449674</v>
          </cell>
          <cell r="AY125">
            <v>0.15589100138866319</v>
          </cell>
          <cell r="AZ125" t="e">
            <v>#DIV/0!</v>
          </cell>
          <cell r="BA125">
            <v>0.31827051847552346</v>
          </cell>
          <cell r="BB125">
            <v>0.25906848829874463</v>
          </cell>
          <cell r="BC125">
            <v>-0.63746266613293701</v>
          </cell>
          <cell r="BD125">
            <v>-0.54649624455218371</v>
          </cell>
          <cell r="BE125">
            <v>-0.19823400271698843</v>
          </cell>
          <cell r="BF125">
            <v>-0.46269867285176236</v>
          </cell>
          <cell r="BG125">
            <v>-0.28443577851764723</v>
          </cell>
          <cell r="BH125">
            <v>1.9563722529277081</v>
          </cell>
          <cell r="BI125">
            <v>1.6993131685825302</v>
          </cell>
          <cell r="BJ125">
            <v>0.22292929634222025</v>
          </cell>
          <cell r="BK125">
            <v>0.73380525556922138</v>
          </cell>
          <cell r="BL125">
            <v>-0.42456641106094284</v>
          </cell>
          <cell r="BM125">
            <v>-0.61668299277350713</v>
          </cell>
          <cell r="BN125">
            <v>-0.68651428170620843</v>
          </cell>
          <cell r="BO125">
            <v>-0.40108016934761581</v>
          </cell>
        </row>
        <row r="128">
          <cell r="A128" t="str">
            <v>Table 5. Benchmark Electronics, Inc. - Quarterly Income Statement</v>
          </cell>
        </row>
        <row r="129">
          <cell r="A129" t="str">
            <v>(Qtr-to-Qtr Percent Change)</v>
          </cell>
        </row>
        <row r="130">
          <cell r="R130">
            <v>33664</v>
          </cell>
          <cell r="S130">
            <v>33756</v>
          </cell>
          <cell r="T130">
            <v>33848</v>
          </cell>
          <cell r="U130">
            <v>33939</v>
          </cell>
          <cell r="V130" t="str">
            <v>FY</v>
          </cell>
          <cell r="W130">
            <v>34029</v>
          </cell>
          <cell r="X130">
            <v>34121</v>
          </cell>
          <cell r="Y130">
            <v>34213</v>
          </cell>
          <cell r="Z130">
            <v>34304</v>
          </cell>
          <cell r="AA130" t="str">
            <v>FY</v>
          </cell>
          <cell r="AB130">
            <v>34394</v>
          </cell>
          <cell r="AC130">
            <v>34486</v>
          </cell>
          <cell r="AD130">
            <v>34578</v>
          </cell>
          <cell r="AE130">
            <v>34669</v>
          </cell>
          <cell r="AF130" t="str">
            <v>FY</v>
          </cell>
          <cell r="AG130">
            <v>34759</v>
          </cell>
          <cell r="AH130">
            <v>34851</v>
          </cell>
          <cell r="AI130">
            <v>34943</v>
          </cell>
          <cell r="AJ130">
            <v>35034</v>
          </cell>
          <cell r="AK130" t="str">
            <v>FY</v>
          </cell>
          <cell r="AL130">
            <v>35125</v>
          </cell>
          <cell r="AM130">
            <v>35217</v>
          </cell>
          <cell r="AN130">
            <v>35309</v>
          </cell>
          <cell r="AO130">
            <v>35400</v>
          </cell>
          <cell r="AP130" t="str">
            <v>FY</v>
          </cell>
          <cell r="AQ130">
            <v>35490</v>
          </cell>
          <cell r="AR130">
            <v>35582</v>
          </cell>
          <cell r="AS130">
            <v>35674</v>
          </cell>
          <cell r="AT130">
            <v>35765</v>
          </cell>
          <cell r="AU130" t="str">
            <v>FY</v>
          </cell>
          <cell r="AV130">
            <v>35855</v>
          </cell>
          <cell r="AW130">
            <v>35947</v>
          </cell>
          <cell r="AX130">
            <v>36039</v>
          </cell>
          <cell r="AY130">
            <v>36130</v>
          </cell>
          <cell r="AZ130" t="str">
            <v>FY</v>
          </cell>
          <cell r="BA130">
            <v>36220</v>
          </cell>
          <cell r="BB130">
            <v>36312</v>
          </cell>
          <cell r="BC130">
            <v>36404</v>
          </cell>
          <cell r="BD130">
            <v>36495</v>
          </cell>
          <cell r="BE130" t="str">
            <v>FY</v>
          </cell>
          <cell r="BF130">
            <v>36586</v>
          </cell>
          <cell r="BG130">
            <v>36678</v>
          </cell>
          <cell r="BH130">
            <v>36770</v>
          </cell>
          <cell r="BI130">
            <v>36861</v>
          </cell>
          <cell r="BJ130" t="str">
            <v>FY</v>
          </cell>
          <cell r="BK130">
            <v>36951</v>
          </cell>
          <cell r="BL130">
            <v>37043</v>
          </cell>
          <cell r="BM130">
            <v>37135</v>
          </cell>
          <cell r="BN130">
            <v>37226</v>
          </cell>
          <cell r="BO130" t="str">
            <v>FY</v>
          </cell>
        </row>
        <row r="131">
          <cell r="R131" t="str">
            <v>1Q</v>
          </cell>
          <cell r="S131" t="str">
            <v>2Q</v>
          </cell>
          <cell r="T131" t="str">
            <v>3Q</v>
          </cell>
          <cell r="U131" t="str">
            <v>4Q</v>
          </cell>
          <cell r="V131">
            <v>92</v>
          </cell>
          <cell r="W131" t="str">
            <v>1Q</v>
          </cell>
          <cell r="X131" t="str">
            <v>2Q</v>
          </cell>
          <cell r="Y131" t="str">
            <v>3Q</v>
          </cell>
          <cell r="Z131" t="str">
            <v>4Q</v>
          </cell>
          <cell r="AA131">
            <v>93</v>
          </cell>
          <cell r="AB131" t="str">
            <v>1Q</v>
          </cell>
          <cell r="AC131" t="str">
            <v>2Q</v>
          </cell>
          <cell r="AD131" t="str">
            <v>3Q</v>
          </cell>
          <cell r="AE131" t="str">
            <v>4Q</v>
          </cell>
          <cell r="AF131">
            <v>94</v>
          </cell>
          <cell r="AG131" t="str">
            <v>1Q</v>
          </cell>
          <cell r="AH131" t="str">
            <v>2Q</v>
          </cell>
          <cell r="AI131" t="str">
            <v>3Q</v>
          </cell>
          <cell r="AJ131" t="str">
            <v>4Q</v>
          </cell>
          <cell r="AK131">
            <v>95</v>
          </cell>
          <cell r="AL131" t="str">
            <v>1Q</v>
          </cell>
          <cell r="AM131" t="str">
            <v>2Q</v>
          </cell>
          <cell r="AN131" t="str">
            <v>3Q</v>
          </cell>
          <cell r="AO131" t="str">
            <v>4Q</v>
          </cell>
          <cell r="AP131">
            <v>96</v>
          </cell>
          <cell r="AQ131" t="str">
            <v>1Q</v>
          </cell>
          <cell r="AR131" t="str">
            <v>2Q</v>
          </cell>
          <cell r="AS131" t="str">
            <v>3Q</v>
          </cell>
          <cell r="AT131" t="str">
            <v>4Q</v>
          </cell>
          <cell r="AU131">
            <v>97</v>
          </cell>
          <cell r="AV131" t="str">
            <v>1Q</v>
          </cell>
          <cell r="AW131" t="str">
            <v>2Q</v>
          </cell>
          <cell r="AX131" t="str">
            <v>3Q</v>
          </cell>
          <cell r="AY131" t="str">
            <v>4Q</v>
          </cell>
          <cell r="AZ131">
            <v>98</v>
          </cell>
          <cell r="BA131" t="str">
            <v>1Q</v>
          </cell>
          <cell r="BB131" t="str">
            <v>2Q</v>
          </cell>
          <cell r="BC131" t="str">
            <v>3Q</v>
          </cell>
          <cell r="BD131" t="str">
            <v>4Q</v>
          </cell>
          <cell r="BE131">
            <v>1999</v>
          </cell>
          <cell r="BF131" t="str">
            <v>1Q</v>
          </cell>
          <cell r="BG131" t="str">
            <v>2Q</v>
          </cell>
          <cell r="BH131" t="str">
            <v>3Q</v>
          </cell>
          <cell r="BI131" t="str">
            <v>4Q</v>
          </cell>
          <cell r="BJ131">
            <v>2000</v>
          </cell>
          <cell r="BK131" t="str">
            <v>1Q</v>
          </cell>
          <cell r="BL131" t="str">
            <v>2Q</v>
          </cell>
          <cell r="BM131" t="str">
            <v>3Q</v>
          </cell>
          <cell r="BN131" t="str">
            <v>4Q</v>
          </cell>
          <cell r="BO131">
            <v>2001</v>
          </cell>
        </row>
        <row r="132">
          <cell r="A132" t="str">
            <v>Net Sales</v>
          </cell>
          <cell r="M132">
            <v>0.17732616058975892</v>
          </cell>
          <cell r="N132">
            <v>0.40971399559993227</v>
          </cell>
          <cell r="O132">
            <v>0.13205282112845129</v>
          </cell>
          <cell r="P132">
            <v>2.4708377518557922E-2</v>
          </cell>
          <cell r="R132">
            <v>2.9286970920004096E-2</v>
          </cell>
          <cell r="S132">
            <v>0.16549366579529456</v>
          </cell>
          <cell r="T132">
            <v>0.30003450655624575</v>
          </cell>
          <cell r="U132">
            <v>-6.8414067684140711E-2</v>
          </cell>
          <cell r="W132">
            <v>8.248450744355007E-2</v>
          </cell>
          <cell r="X132">
            <v>0.12278739224847013</v>
          </cell>
          <cell r="Y132">
            <v>0.14716052276856373</v>
          </cell>
          <cell r="Z132">
            <v>0.22739348114846214</v>
          </cell>
          <cell r="AB132">
            <v>1.0405827263267442E-2</v>
          </cell>
          <cell r="AC132">
            <v>3.1719876416065995E-2</v>
          </cell>
          <cell r="AD132">
            <v>2.1561189858254615E-3</v>
          </cell>
          <cell r="AE132">
            <v>-5.374716124148371E-2</v>
          </cell>
          <cell r="AG132">
            <v>-2.673684210526317E-2</v>
          </cell>
          <cell r="AH132">
            <v>2.2972096041531609E-2</v>
          </cell>
          <cell r="AI132">
            <v>3.159096675970563E-2</v>
          </cell>
          <cell r="AJ132">
            <v>7.4037633747386478E-2</v>
          </cell>
          <cell r="AL132">
            <v>0.15970075193709676</v>
          </cell>
          <cell r="AM132">
            <v>0.10259026429253204</v>
          </cell>
          <cell r="AN132">
            <v>0.85982089552238805</v>
          </cell>
          <cell r="AO132">
            <v>0.20552166795069349</v>
          </cell>
          <cell r="AQ132">
            <v>8.1862820322222696E-3</v>
          </cell>
          <cell r="AR132">
            <v>3.211527584949514E-2</v>
          </cell>
          <cell r="AS132">
            <v>6.4323604007704205E-2</v>
          </cell>
          <cell r="AT132">
            <v>5.9917685646118768E-2</v>
          </cell>
          <cell r="AV132">
            <v>0.22547335514339761</v>
          </cell>
          <cell r="AW132">
            <v>0.2275831225848246</v>
          </cell>
          <cell r="AX132">
            <v>5.2845961115291384E-2</v>
          </cell>
          <cell r="AY132">
            <v>2.9310036163127773E-2</v>
          </cell>
          <cell r="BA132">
            <v>1.9535543836702862E-2</v>
          </cell>
          <cell r="BB132">
            <v>0.10969251975488947</v>
          </cell>
          <cell r="BC132">
            <v>0.41353207765294764</v>
          </cell>
          <cell r="BD132">
            <v>0.47388239004654786</v>
          </cell>
          <cell r="BF132">
            <v>3.0559663215032451E-2</v>
          </cell>
          <cell r="BG132">
            <v>0.16444559006744863</v>
          </cell>
          <cell r="BH132">
            <v>0.13027950768867513</v>
          </cell>
          <cell r="BI132">
            <v>6.553945249597426E-2</v>
          </cell>
          <cell r="BK132">
            <v>-0.11794558651140197</v>
          </cell>
          <cell r="BL132">
            <v>-0.26503976568921406</v>
          </cell>
          <cell r="BM132">
            <v>-0.18732771955026728</v>
          </cell>
          <cell r="BN132">
            <v>4.525349945148438E-2</v>
          </cell>
        </row>
        <row r="133">
          <cell r="A133" t="str">
            <v>Cost Of Goods Sold</v>
          </cell>
          <cell r="M133">
            <v>0.19827798277982778</v>
          </cell>
          <cell r="N133">
            <v>0.46006980086224591</v>
          </cell>
          <cell r="O133">
            <v>0.15452755905511806</v>
          </cell>
          <cell r="P133">
            <v>2.8254780172938698E-2</v>
          </cell>
          <cell r="R133">
            <v>-1.196257254530364E-2</v>
          </cell>
          <cell r="S133">
            <v>0.19791416926396543</v>
          </cell>
          <cell r="T133">
            <v>0.32312618833183215</v>
          </cell>
          <cell r="U133">
            <v>-8.2892149447889918E-2</v>
          </cell>
          <cell r="W133">
            <v>9.4342734619825119E-2</v>
          </cell>
          <cell r="X133">
            <v>0.12147701582516968</v>
          </cell>
          <cell r="Y133">
            <v>0.14588092998252922</v>
          </cell>
          <cell r="Z133">
            <v>0.24652553802849941</v>
          </cell>
          <cell r="AB133">
            <v>1.1807875052923578E-2</v>
          </cell>
          <cell r="AC133">
            <v>3.1616142830574567E-2</v>
          </cell>
          <cell r="AD133">
            <v>-6.4899945916710999E-3</v>
          </cell>
          <cell r="AE133">
            <v>-6.9951007076755611E-2</v>
          </cell>
          <cell r="AG133">
            <v>-2.3217247097844118E-2</v>
          </cell>
          <cell r="AH133">
            <v>2.4717866773194874E-2</v>
          </cell>
          <cell r="AI133">
            <v>3.723015447590261E-2</v>
          </cell>
          <cell r="AJ133">
            <v>9.3774958891237992E-2</v>
          </cell>
          <cell r="AL133">
            <v>0.14075855848116503</v>
          </cell>
          <cell r="AM133">
            <v>9.2552150011296019E-2</v>
          </cell>
          <cell r="AN133">
            <v>0.92149159084642962</v>
          </cell>
          <cell r="AO133">
            <v>0.19548468271334807</v>
          </cell>
          <cell r="AQ133">
            <v>-2.5655388958703007E-3</v>
          </cell>
          <cell r="AR133">
            <v>3.3204420344907559E-2</v>
          </cell>
          <cell r="AS133">
            <v>6.3134086625985963E-2</v>
          </cell>
          <cell r="AT133">
            <v>6.033665834079649E-2</v>
          </cell>
          <cell r="AV133">
            <v>0.25452804556813291</v>
          </cell>
          <cell r="AW133">
            <v>0.23484890519937274</v>
          </cell>
          <cell r="AX133">
            <v>5.1239920150082829E-2</v>
          </cell>
          <cell r="AY133">
            <v>2.4242472303946716E-2</v>
          </cell>
          <cell r="BA133">
            <v>2.0889143529630338E-2</v>
          </cell>
          <cell r="BB133">
            <v>0.10550145613396444</v>
          </cell>
          <cell r="BC133">
            <v>0.48254299080038687</v>
          </cell>
          <cell r="BD133">
            <v>0.46493021167400617</v>
          </cell>
          <cell r="BF133">
            <v>2.8204626205359018E-2</v>
          </cell>
          <cell r="BG133">
            <v>0.15778058363977632</v>
          </cell>
          <cell r="BH133">
            <v>0.1294140123332308</v>
          </cell>
          <cell r="BI133">
            <v>6.3812141716004245E-2</v>
          </cell>
          <cell r="BK133">
            <v>-0.11717951152934725</v>
          </cell>
          <cell r="BL133">
            <v>-0.26107089072451739</v>
          </cell>
          <cell r="BM133">
            <v>-0.19063514579475316</v>
          </cell>
          <cell r="BN133">
            <v>4.2560578238264091E-2</v>
          </cell>
        </row>
        <row r="134">
          <cell r="A134" t="str">
            <v>Gross Income</v>
          </cell>
          <cell r="M134">
            <v>8.8050314465408341E-2</v>
          </cell>
          <cell r="N134">
            <v>0.17341040462427815</v>
          </cell>
          <cell r="O134">
            <v>8.2101806239687214E-4</v>
          </cell>
          <cell r="P134">
            <v>8.2034454470969465E-4</v>
          </cell>
          <cell r="R134">
            <v>0.31475409836065449</v>
          </cell>
          <cell r="S134">
            <v>-3.1172069825430304E-3</v>
          </cell>
          <cell r="T134">
            <v>0.15572232645403417</v>
          </cell>
          <cell r="U134">
            <v>3.5173160173159967E-2</v>
          </cell>
          <cell r="W134">
            <v>7.318348144275566E-3</v>
          </cell>
          <cell r="X134">
            <v>0.13181110534509588</v>
          </cell>
          <cell r="Y134">
            <v>0.1558917927556176</v>
          </cell>
          <cell r="Z134">
            <v>9.7976993256642775E-2</v>
          </cell>
          <cell r="AB134">
            <v>-3.6127167629973478E-4</v>
          </cell>
          <cell r="AC134">
            <v>3.2526201662451459E-2</v>
          </cell>
          <cell r="AD134">
            <v>6.9303465173257583E-2</v>
          </cell>
          <cell r="AE134">
            <v>6.3175122749591361E-2</v>
          </cell>
          <cell r="AG134">
            <v>-4.895320197044406E-2</v>
          </cell>
          <cell r="AH134">
            <v>1.1654257041114002E-2</v>
          </cell>
          <cell r="AI134">
            <v>-5.4399999999997783E-3</v>
          </cell>
          <cell r="AJ134">
            <v>-6.1132561132560381E-2</v>
          </cell>
          <cell r="AL134">
            <v>0.31082933516106781</v>
          </cell>
          <cell r="AM134">
            <v>0.17228758169934699</v>
          </cell>
          <cell r="AN134">
            <v>0.46074933095450521</v>
          </cell>
          <cell r="AO134">
            <v>0.29095709923664104</v>
          </cell>
          <cell r="AQ134">
            <v>9.2938087594397478E-2</v>
          </cell>
          <cell r="AR134">
            <v>2.4280235352371005E-2</v>
          </cell>
          <cell r="AS134">
            <v>7.2955257546968744E-2</v>
          </cell>
          <cell r="AT134">
            <v>5.690526678322172E-2</v>
          </cell>
          <cell r="AV134">
            <v>1.5891536344867729E-2</v>
          </cell>
          <cell r="AW134">
            <v>0.16286099502703966</v>
          </cell>
          <cell r="AX134">
            <v>6.8037893580718212E-2</v>
          </cell>
          <cell r="AY134">
            <v>7.6491435321913714E-2</v>
          </cell>
          <cell r="BA134">
            <v>7.5445816186545667E-3</v>
          </cell>
          <cell r="BB134">
            <v>0.14731109598366343</v>
          </cell>
          <cell r="BC134">
            <v>-0.1833300189865904</v>
          </cell>
          <cell r="BD134">
            <v>0.61443718205614428</v>
          </cell>
          <cell r="BF134">
            <v>6.4111048083678401E-2</v>
          </cell>
          <cell r="BG134">
            <v>0.25619555104457659</v>
          </cell>
          <cell r="BH134">
            <v>0.14126043630487572</v>
          </cell>
          <cell r="BI134">
            <v>8.7227138643067637E-2</v>
          </cell>
          <cell r="BK134">
            <v>-0.12735708277939251</v>
          </cell>
          <cell r="BL134">
            <v>-0.31436744084817791</v>
          </cell>
          <cell r="BM134">
            <v>-0.14302557591148291</v>
          </cell>
          <cell r="BN134">
            <v>7.9320563022540425E-2</v>
          </cell>
        </row>
        <row r="135">
          <cell r="A135" t="str">
            <v>SG&amp;A</v>
          </cell>
          <cell r="M135">
            <v>0.27195467422096331</v>
          </cell>
          <cell r="N135">
            <v>8.6859688195991103E-2</v>
          </cell>
          <cell r="O135">
            <v>-0.13114754098360659</v>
          </cell>
          <cell r="P135">
            <v>-3.0660377358490587E-2</v>
          </cell>
          <cell r="R135">
            <v>0.6253041362530416</v>
          </cell>
          <cell r="S135">
            <v>-9.2814371257485151E-2</v>
          </cell>
          <cell r="T135">
            <v>0.18316831683168311</v>
          </cell>
          <cell r="U135">
            <v>-1.5341701534170138E-2</v>
          </cell>
          <cell r="W135">
            <v>7.2237960339943452E-2</v>
          </cell>
          <cell r="X135">
            <v>-4.2272126816380484E-2</v>
          </cell>
          <cell r="Y135">
            <v>-4.5517241379310347E-2</v>
          </cell>
          <cell r="Z135">
            <v>5.7803468208093012E-3</v>
          </cell>
          <cell r="AB135">
            <v>9.1954022988505857E-2</v>
          </cell>
          <cell r="AC135">
            <v>1.1842105263157876E-2</v>
          </cell>
          <cell r="AD135">
            <v>5.5916775032509802E-2</v>
          </cell>
          <cell r="AE135">
            <v>-4.9261083743842304E-3</v>
          </cell>
          <cell r="AG135">
            <v>-0.11881188118811892</v>
          </cell>
          <cell r="AH135">
            <v>1.2640449438202195E-2</v>
          </cell>
          <cell r="AI135">
            <v>1.5256588072122046E-2</v>
          </cell>
          <cell r="AJ135">
            <v>0.12704918032786883</v>
          </cell>
          <cell r="AL135">
            <v>7.1515151515151532E-2</v>
          </cell>
          <cell r="AM135">
            <v>0.24660633484162897</v>
          </cell>
          <cell r="AN135">
            <v>0.66061705989110697</v>
          </cell>
          <cell r="AO135">
            <v>0.86448251366120221</v>
          </cell>
          <cell r="AQ135">
            <v>-6.8174617665928361E-2</v>
          </cell>
          <cell r="AR135">
            <v>-4.3166128356027955E-2</v>
          </cell>
          <cell r="AS135">
            <v>4.2799021349710253E-2</v>
          </cell>
          <cell r="AT135">
            <v>7.9131243400003326E-2</v>
          </cell>
          <cell r="AV135">
            <v>3.0046310928783404E-2</v>
          </cell>
          <cell r="AW135">
            <v>0.26615813662250032</v>
          </cell>
          <cell r="AX135">
            <v>6.7689785386962242E-2</v>
          </cell>
          <cell r="AY135">
            <v>3.2515208726662248E-2</v>
          </cell>
          <cell r="BA135">
            <v>5.6887444128403963E-3</v>
          </cell>
          <cell r="BB135">
            <v>0.14686868686868682</v>
          </cell>
          <cell r="BC135">
            <v>0.52228289589571952</v>
          </cell>
          <cell r="BD135">
            <v>0.52826984494330032</v>
          </cell>
          <cell r="BF135">
            <v>-3.9849755907865658E-2</v>
          </cell>
          <cell r="BG135">
            <v>5.9222458796625022E-2</v>
          </cell>
          <cell r="BH135">
            <v>0.15567301965455616</v>
          </cell>
          <cell r="BI135">
            <v>4.586742253430387E-2</v>
          </cell>
          <cell r="BK135">
            <v>-0.12781028641823222</v>
          </cell>
          <cell r="BL135">
            <v>3.5734463276836159E-2</v>
          </cell>
          <cell r="BM135">
            <v>-0.14216555297968092</v>
          </cell>
          <cell r="BN135">
            <v>3.1476035291312376E-2</v>
          </cell>
        </row>
        <row r="136">
          <cell r="A136" t="str">
            <v>Operating Income</v>
          </cell>
          <cell r="M136">
            <v>-2.0905923344948563E-2</v>
          </cell>
          <cell r="N136">
            <v>0.25088967971530396</v>
          </cell>
          <cell r="O136">
            <v>9.2460881934565364E-2</v>
          </cell>
          <cell r="P136">
            <v>1.8229166666668073E-2</v>
          </cell>
          <cell r="R136">
            <v>0.16240409207160922</v>
          </cell>
          <cell r="S136">
            <v>6.270627062706402E-2</v>
          </cell>
          <cell r="T136">
            <v>0.14285714285714346</v>
          </cell>
          <cell r="U136">
            <v>6.8840579710144567E-2</v>
          </cell>
          <cell r="W136">
            <v>-3.1355932203390502E-2</v>
          </cell>
          <cell r="X136">
            <v>0.25021872265966727</v>
          </cell>
          <cell r="Y136">
            <v>0.27361791462561369</v>
          </cell>
          <cell r="Z136">
            <v>0.13846153846153642</v>
          </cell>
          <cell r="AB136">
            <v>-3.1370656370655281E-2</v>
          </cell>
          <cell r="AC136">
            <v>4.0358744394620283E-2</v>
          </cell>
          <cell r="AD136">
            <v>7.4233716475094136E-2</v>
          </cell>
          <cell r="AE136">
            <v>8.7828800713331212E-2</v>
          </cell>
          <cell r="AG136">
            <v>-2.5819672131148552E-2</v>
          </cell>
          <cell r="AH136">
            <v>1.1358855700463133E-2</v>
          </cell>
          <cell r="AI136">
            <v>-1.1647254575707033E-2</v>
          </cell>
          <cell r="AJ136">
            <v>-0.11910774410774316</v>
          </cell>
          <cell r="AL136">
            <v>0.40516005733396843</v>
          </cell>
          <cell r="AM136">
            <v>0.14994899693981711</v>
          </cell>
          <cell r="AN136">
            <v>0.30898876404494446</v>
          </cell>
          <cell r="AO136">
            <v>4.8295911452450602E-2</v>
          </cell>
          <cell r="AQ136">
            <v>0.21634173029426185</v>
          </cell>
          <cell r="AR136">
            <v>6.406438060050279E-2</v>
          </cell>
          <cell r="AS136">
            <v>9.3299072311923803E-2</v>
          </cell>
          <cell r="AT136">
            <v>4.9785497786452471E-2</v>
          </cell>
          <cell r="AV136">
            <v>-1.4524138841407352E-2</v>
          </cell>
          <cell r="AW136">
            <v>7.6075575991013888E-2</v>
          </cell>
          <cell r="AX136">
            <v>7.6127947468215273E-2</v>
          </cell>
          <cell r="AY136">
            <v>0.11198678022117692</v>
          </cell>
          <cell r="BA136">
            <v>9.3735711019646839E-3</v>
          </cell>
          <cell r="BB136">
            <v>0.16274065685164385</v>
          </cell>
          <cell r="BC136">
            <v>-0.65986599201324503</v>
          </cell>
          <cell r="BD136">
            <v>0.72774562244193763</v>
          </cell>
          <cell r="BF136">
            <v>0.28365407006181775</v>
          </cell>
          <cell r="BG136">
            <v>0.70071013557134632</v>
          </cell>
          <cell r="BH136">
            <v>0.1601123595505638</v>
          </cell>
          <cell r="BI136">
            <v>0.1253844643675146</v>
          </cell>
          <cell r="BK136">
            <v>-0.14048962028261147</v>
          </cell>
          <cell r="BL136">
            <v>-0.71835464447601427</v>
          </cell>
          <cell r="BM136">
            <v>-0.2565457602690413</v>
          </cell>
          <cell r="BN136">
            <v>0.57285945072696887</v>
          </cell>
        </row>
        <row r="137">
          <cell r="A137" t="str">
            <v>Pretax Income</v>
          </cell>
          <cell r="M137">
            <v>-9.6904441453567358E-2</v>
          </cell>
          <cell r="N137">
            <v>0.12220566318927095</v>
          </cell>
          <cell r="O137">
            <v>7.9681274900397669E-2</v>
          </cell>
          <cell r="P137">
            <v>1.3530135301354385E-2</v>
          </cell>
          <cell r="R137">
            <v>0.13349514563106601</v>
          </cell>
          <cell r="S137">
            <v>0.17130620985010836</v>
          </cell>
          <cell r="T137">
            <v>0.14808043875685617</v>
          </cell>
          <cell r="U137">
            <v>2.3885350318468834E-3</v>
          </cell>
          <cell r="W137">
            <v>-6.3542494042899689E-3</v>
          </cell>
          <cell r="X137">
            <v>0.21103117505995206</v>
          </cell>
          <cell r="Y137">
            <v>0.26336633663366449</v>
          </cell>
          <cell r="Z137">
            <v>0.1170323928944601</v>
          </cell>
          <cell r="AB137">
            <v>-2.9934518241346297E-2</v>
          </cell>
          <cell r="AC137">
            <v>3.2304725168757598E-2</v>
          </cell>
          <cell r="AD137">
            <v>7.9869219990656992E-2</v>
          </cell>
          <cell r="AE137">
            <v>8.7802768166090894E-2</v>
          </cell>
          <cell r="AG137">
            <v>-2.2266401590458118E-2</v>
          </cell>
          <cell r="AH137">
            <v>1.1793411956079858E-2</v>
          </cell>
          <cell r="AI137">
            <v>-1.6479099678456399E-2</v>
          </cell>
          <cell r="AJ137">
            <v>-0.1266857376379229</v>
          </cell>
          <cell r="AL137">
            <v>0.39401029480580041</v>
          </cell>
          <cell r="AM137">
            <v>0.10540449815374364</v>
          </cell>
          <cell r="AN137">
            <v>0.18190100212572169</v>
          </cell>
          <cell r="AO137">
            <v>0.1095192702980472</v>
          </cell>
          <cell r="AQ137">
            <v>0.22920378144011422</v>
          </cell>
          <cell r="AR137">
            <v>7.7838616671263905E-2</v>
          </cell>
          <cell r="AS137">
            <v>0.1113692359752636</v>
          </cell>
          <cell r="AT137">
            <v>3.2402959326327974E-2</v>
          </cell>
          <cell r="AV137">
            <v>-6.9613251420400868E-2</v>
          </cell>
          <cell r="AW137">
            <v>-2.7540356364327279E-3</v>
          </cell>
          <cell r="AX137">
            <v>0.12009018515639402</v>
          </cell>
          <cell r="AY137">
            <v>0.15347405452946328</v>
          </cell>
          <cell r="BA137">
            <v>6.6524336002016238E-3</v>
          </cell>
          <cell r="BB137">
            <v>0.11231068247475262</v>
          </cell>
          <cell r="BC137">
            <v>-0.77492272613778068</v>
          </cell>
          <cell r="BD137">
            <v>-0.21287175078615506</v>
          </cell>
          <cell r="BF137">
            <v>0.92825359161252985</v>
          </cell>
          <cell r="BG137">
            <v>0.81860465116281822</v>
          </cell>
          <cell r="BH137">
            <v>0.66295213737669401</v>
          </cell>
          <cell r="BI137">
            <v>0.19092606832912096</v>
          </cell>
          <cell r="BK137">
            <v>-0.20957476247579254</v>
          </cell>
          <cell r="BL137">
            <v>-0.95833819582214697</v>
          </cell>
          <cell r="BM137">
            <v>-1.1344537815126068</v>
          </cell>
          <cell r="BN137">
            <v>45.124999999996028</v>
          </cell>
        </row>
        <row r="138">
          <cell r="A138" t="str">
            <v>Net Income</v>
          </cell>
          <cell r="M138">
            <v>1.7073170731706222E-2</v>
          </cell>
          <cell r="N138">
            <v>0.11270983213429453</v>
          </cell>
          <cell r="O138">
            <v>9.4827586206895464E-2</v>
          </cell>
          <cell r="P138">
            <v>-1.7716535433068836E-2</v>
          </cell>
          <cell r="R138">
            <v>0.14028056112224152</v>
          </cell>
          <cell r="S138">
            <v>0.17574692442882456</v>
          </cell>
          <cell r="T138">
            <v>0.2077727952167423</v>
          </cell>
          <cell r="U138">
            <v>7.4257425742573657E-2</v>
          </cell>
          <cell r="W138">
            <v>3.7557603686634744E-2</v>
          </cell>
          <cell r="X138">
            <v>6.595602931379041E-2</v>
          </cell>
          <cell r="Y138">
            <v>0.26458333333333539</v>
          </cell>
          <cell r="Z138">
            <v>0.13426688632619155</v>
          </cell>
          <cell r="AB138">
            <v>-3.050108932461737E-2</v>
          </cell>
          <cell r="AC138">
            <v>2.9962546816481694E-2</v>
          </cell>
          <cell r="AD138">
            <v>7.1272727272724712E-2</v>
          </cell>
          <cell r="AE138">
            <v>7.7393075356416929E-2</v>
          </cell>
          <cell r="AG138">
            <v>-1.1342155009453347E-2</v>
          </cell>
          <cell r="AH138">
            <v>1.2109623964308813E-2</v>
          </cell>
          <cell r="AI138">
            <v>-1.7002518891687468E-2</v>
          </cell>
          <cell r="AJ138">
            <v>-8.3920563741189724E-2</v>
          </cell>
          <cell r="AL138">
            <v>0.28531468531468218</v>
          </cell>
          <cell r="AM138">
            <v>0.10174102285092612</v>
          </cell>
          <cell r="AN138">
            <v>0.16790123456790229</v>
          </cell>
          <cell r="AO138">
            <v>0.1142904862579277</v>
          </cell>
          <cell r="AQ138">
            <v>0.24878903592270296</v>
          </cell>
          <cell r="AR138">
            <v>8.0753160960580272E-2</v>
          </cell>
          <cell r="AS138">
            <v>0.12822930803785848</v>
          </cell>
          <cell r="AT138">
            <v>5.3974651822664477E-2</v>
          </cell>
          <cell r="AV138">
            <v>-0.11523899349804934</v>
          </cell>
          <cell r="AW138">
            <v>-1.7501541974263013E-3</v>
          </cell>
          <cell r="AX138">
            <v>0.11955671764817444</v>
          </cell>
          <cell r="AY138">
            <v>0.12697274031563821</v>
          </cell>
          <cell r="BA138">
            <v>6.8819859961804619E-2</v>
          </cell>
          <cell r="BB138">
            <v>0.11268866077944528</v>
          </cell>
          <cell r="BC138">
            <v>-0.76161358429972992</v>
          </cell>
          <cell r="BD138">
            <v>-3.213910987901214E-2</v>
          </cell>
          <cell r="BF138">
            <v>0.5287504842589521</v>
          </cell>
          <cell r="BG138">
            <v>0.8234699038948321</v>
          </cell>
          <cell r="BH138">
            <v>0.72981969486824472</v>
          </cell>
          <cell r="BI138">
            <v>0.29586273252084427</v>
          </cell>
          <cell r="BK138">
            <v>-0.2107412448954421</v>
          </cell>
          <cell r="BL138">
            <v>-0.80338664158042805</v>
          </cell>
          <cell r="BM138">
            <v>3.1355661881976946</v>
          </cell>
          <cell r="BN138">
            <v>-0.58368684920941682</v>
          </cell>
        </row>
        <row r="139">
          <cell r="A139" t="str">
            <v>Shares O/S - Basic</v>
          </cell>
          <cell r="M139">
            <v>-2.0122436516715192E-3</v>
          </cell>
          <cell r="N139">
            <v>0</v>
          </cell>
          <cell r="O139">
            <v>0</v>
          </cell>
          <cell r="P139">
            <v>0</v>
          </cell>
          <cell r="R139">
            <v>0</v>
          </cell>
          <cell r="S139">
            <v>0.21755485893416915</v>
          </cell>
          <cell r="T139">
            <v>2.6004119464469788E-2</v>
          </cell>
          <cell r="U139">
            <v>5.144291091593467E-2</v>
          </cell>
          <cell r="W139">
            <v>-4.892601431980903E-2</v>
          </cell>
          <cell r="X139">
            <v>0</v>
          </cell>
          <cell r="Y139">
            <v>1.5558343789209506E-2</v>
          </cell>
          <cell r="Z139">
            <v>7.4128984432912937E-3</v>
          </cell>
          <cell r="AB139">
            <v>1.226391954868733E-3</v>
          </cell>
          <cell r="AC139">
            <v>2.2048015678590716E-3</v>
          </cell>
          <cell r="AD139">
            <v>-2.4443901246640198E-4</v>
          </cell>
          <cell r="AE139">
            <v>-4.8899755501219389E-4</v>
          </cell>
          <cell r="AG139">
            <v>4.4031311154597574E-3</v>
          </cell>
          <cell r="AH139">
            <v>-6.8192888455919087E-3</v>
          </cell>
          <cell r="AI139">
            <v>1.3241785188818245E-2</v>
          </cell>
          <cell r="AJ139">
            <v>-5.8083252662148865E-3</v>
          </cell>
          <cell r="AL139">
            <v>5.8422590068158975E-3</v>
          </cell>
          <cell r="AM139">
            <v>-1.3068731848983606E-2</v>
          </cell>
          <cell r="AN139">
            <v>0.1370769985286906</v>
          </cell>
          <cell r="AO139">
            <v>0.19086974336855733</v>
          </cell>
          <cell r="AQ139">
            <v>6.40832964057092E-2</v>
          </cell>
          <cell r="AR139">
            <v>1.6279451695772718E-2</v>
          </cell>
          <cell r="AS139">
            <v>3.175024348615918E-2</v>
          </cell>
          <cell r="AT139">
            <v>-6.2677162363805605E-2</v>
          </cell>
          <cell r="AV139">
            <v>2.1371334204496328E-3</v>
          </cell>
          <cell r="AW139">
            <v>5.2960175762151174E-4</v>
          </cell>
          <cell r="AX139">
            <v>1.8249932107832212E-3</v>
          </cell>
          <cell r="AY139">
            <v>1.3790725736941845E-3</v>
          </cell>
          <cell r="BA139">
            <v>3.1847133757962887E-3</v>
          </cell>
          <cell r="BB139">
            <v>9.4465894465894484E-2</v>
          </cell>
          <cell r="BC139">
            <v>0.22499216055189719</v>
          </cell>
          <cell r="BD139">
            <v>4.9476897478561099E-2</v>
          </cell>
          <cell r="BF139">
            <v>-9.2154911182460442E-3</v>
          </cell>
          <cell r="BG139">
            <v>3.0157557853274231E-3</v>
          </cell>
          <cell r="BH139">
            <v>0.11609498680738772</v>
          </cell>
          <cell r="BI139">
            <v>7.4715487382483792E-2</v>
          </cell>
          <cell r="BK139">
            <v>2.5066502967054927E-3</v>
          </cell>
          <cell r="BL139">
            <v>4.0822574883914164E-4</v>
          </cell>
          <cell r="BM139">
            <v>2.0402958428973328E-3</v>
          </cell>
          <cell r="BN139">
            <v>3.0542122677523764E-4</v>
          </cell>
        </row>
        <row r="140">
          <cell r="A140" t="str">
            <v>Shares O/S - Diluted</v>
          </cell>
          <cell r="M140" t="str">
            <v>NM</v>
          </cell>
          <cell r="N140" t="str">
            <v>NM</v>
          </cell>
          <cell r="O140" t="str">
            <v>NM</v>
          </cell>
          <cell r="P140" t="str">
            <v>NM</v>
          </cell>
          <cell r="R140" t="str">
            <v>NM</v>
          </cell>
          <cell r="S140" t="str">
            <v>NM</v>
          </cell>
          <cell r="T140" t="str">
            <v>NM</v>
          </cell>
          <cell r="U140" t="str">
            <v>NM</v>
          </cell>
          <cell r="W140" t="str">
            <v>NM</v>
          </cell>
          <cell r="X140" t="str">
            <v>NM</v>
          </cell>
          <cell r="Y140" t="str">
            <v>NM</v>
          </cell>
          <cell r="Z140" t="str">
            <v>NM</v>
          </cell>
          <cell r="AB140" t="str">
            <v>NM</v>
          </cell>
          <cell r="AC140" t="str">
            <v>NM</v>
          </cell>
          <cell r="AD140" t="str">
            <v>NM</v>
          </cell>
          <cell r="AE140" t="str">
            <v>NM</v>
          </cell>
          <cell r="AG140" t="str">
            <v>NM</v>
          </cell>
          <cell r="AH140" t="str">
            <v>NM</v>
          </cell>
          <cell r="AI140" t="str">
            <v>NM</v>
          </cell>
          <cell r="AJ140" t="str">
            <v>NM</v>
          </cell>
          <cell r="AL140" t="str">
            <v>NM</v>
          </cell>
          <cell r="AM140" t="str">
            <v>NM</v>
          </cell>
          <cell r="AN140" t="str">
            <v>NM</v>
          </cell>
          <cell r="AO140" t="str">
            <v>NM</v>
          </cell>
          <cell r="AQ140" t="str">
            <v>NM</v>
          </cell>
          <cell r="AR140" t="str">
            <v>NM</v>
          </cell>
          <cell r="AS140" t="str">
            <v>NM</v>
          </cell>
          <cell r="AT140" t="str">
            <v>NM</v>
          </cell>
          <cell r="AV140">
            <v>7.1215742571606455E-4</v>
          </cell>
          <cell r="AW140">
            <v>-1.1704927978706814E-2</v>
          </cell>
          <cell r="AX140">
            <v>-3.7146740847926463E-4</v>
          </cell>
          <cell r="AY140">
            <v>3.1778786628146927E-2</v>
          </cell>
          <cell r="BA140">
            <v>1.6240000000000032E-2</v>
          </cell>
          <cell r="BB140">
            <v>8.5491616153664518E-2</v>
          </cell>
          <cell r="BC140">
            <v>0.21923272173471609</v>
          </cell>
          <cell r="BD140">
            <v>2.2281108731858623E-3</v>
          </cell>
          <cell r="BF140">
            <v>1.9201862801648373E-2</v>
          </cell>
          <cell r="BG140">
            <v>2.1778373027426801E-2</v>
          </cell>
          <cell r="BH140">
            <v>0.12668832279022069</v>
          </cell>
          <cell r="BI140">
            <v>3.4547293879615637E-2</v>
          </cell>
          <cell r="BK140">
            <v>-6.3071432063755983E-3</v>
          </cell>
          <cell r="BL140">
            <v>-3.5376894312143303E-2</v>
          </cell>
          <cell r="BM140">
            <v>2.0402958428973328E-3</v>
          </cell>
          <cell r="BN140">
            <v>3.0542122677523764E-4</v>
          </cell>
        </row>
        <row r="141">
          <cell r="A141" t="str">
            <v>E.P.S. - Basic</v>
          </cell>
          <cell r="M141">
            <v>1.9123896322347678E-2</v>
          </cell>
          <cell r="N141">
            <v>0.11270983213429453</v>
          </cell>
          <cell r="O141">
            <v>9.4827586206895464E-2</v>
          </cell>
          <cell r="P141">
            <v>-1.7716535433068725E-2</v>
          </cell>
          <cell r="R141">
            <v>0.1402805611222413</v>
          </cell>
          <cell r="S141">
            <v>-3.4337618710620132E-2</v>
          </cell>
          <cell r="T141">
            <v>0.17716174068301793</v>
          </cell>
          <cell r="U141">
            <v>2.1698291547531445E-2</v>
          </cell>
          <cell r="W141">
            <v>9.0932587063236925E-2</v>
          </cell>
          <cell r="X141">
            <v>6.595602931379041E-2</v>
          </cell>
          <cell r="Y141">
            <v>0.24520992916563911</v>
          </cell>
          <cell r="Z141">
            <v>0.12592055162180471</v>
          </cell>
          <cell r="AB141">
            <v>-3.1688618612558783E-2</v>
          </cell>
          <cell r="AC141">
            <v>2.7696679566090898E-2</v>
          </cell>
          <cell r="AD141">
            <v>7.153465214491872E-2</v>
          </cell>
          <cell r="AE141">
            <v>7.7920175686826187E-2</v>
          </cell>
          <cell r="AG141">
            <v>-1.5676261490171761E-2</v>
          </cell>
          <cell r="AH141">
            <v>1.9058880823308533E-2</v>
          </cell>
          <cell r="AI141">
            <v>-2.9849049380518355E-2</v>
          </cell>
          <cell r="AJ141">
            <v>-7.8568590403747751E-2</v>
          </cell>
          <cell r="AL141">
            <v>0.27784915955293177</v>
          </cell>
          <cell r="AM141">
            <v>0.11633004080922693</v>
          </cell>
          <cell r="AN141">
            <v>2.7108310236770627E-2</v>
          </cell>
          <cell r="AO141">
            <v>-6.4305317636178749E-2</v>
          </cell>
          <cell r="AQ141">
            <v>0.17358203078734369</v>
          </cell>
          <cell r="AR141">
            <v>6.3440925778068369E-2</v>
          </cell>
          <cell r="AS141">
            <v>9.351009622804507E-2</v>
          </cell>
          <cell r="AT141">
            <v>0.12445211991276195</v>
          </cell>
          <cell r="AV141">
            <v>-0.11712581342822403</v>
          </cell>
          <cell r="AW141">
            <v>-2.2785492313700528E-3</v>
          </cell>
          <cell r="AX141">
            <v>0.11751725624259857</v>
          </cell>
          <cell r="AY141">
            <v>0.12542070348958823</v>
          </cell>
          <cell r="BA141">
            <v>6.5426781041290738E-2</v>
          </cell>
          <cell r="BB141">
            <v>1.6649917010382209E-2</v>
          </cell>
          <cell r="BC141">
            <v>-0.80539759895861729</v>
          </cell>
          <cell r="BD141">
            <v>-7.7768274417151395E-2</v>
          </cell>
          <cell r="BF141">
            <v>0.54296970789780707</v>
          </cell>
          <cell r="BG141">
            <v>0.81798729818268567</v>
          </cell>
          <cell r="BH141">
            <v>0.54988573133585072</v>
          </cell>
          <cell r="BI141">
            <v>0.20577282800397145</v>
          </cell>
          <cell r="BK141">
            <v>-0.25959631179074649</v>
          </cell>
          <cell r="BL141">
            <v>-0.7910225911435711</v>
          </cell>
          <cell r="BM141">
            <v>-0.98137770790381273</v>
          </cell>
          <cell r="BN141">
            <v>91.23678619257835</v>
          </cell>
        </row>
        <row r="142">
          <cell r="A142" t="str">
            <v>E.P.S. - Diluted</v>
          </cell>
          <cell r="M142">
            <v>1.9123896322347678E-2</v>
          </cell>
          <cell r="N142">
            <v>0.11270983213429453</v>
          </cell>
          <cell r="O142">
            <v>9.4827586206895464E-2</v>
          </cell>
          <cell r="P142">
            <v>-1.7716535433068725E-2</v>
          </cell>
          <cell r="R142">
            <v>0.1402805611222413</v>
          </cell>
          <cell r="S142">
            <v>-3.4337618710620132E-2</v>
          </cell>
          <cell r="T142">
            <v>0.17716174068301793</v>
          </cell>
          <cell r="U142">
            <v>2.1698291547531445E-2</v>
          </cell>
          <cell r="W142">
            <v>9.0932587063236925E-2</v>
          </cell>
          <cell r="X142">
            <v>6.595602931379041E-2</v>
          </cell>
          <cell r="Y142">
            <v>0.24520992916563911</v>
          </cell>
          <cell r="Z142">
            <v>0.12592055162180471</v>
          </cell>
          <cell r="AB142">
            <v>-3.1688618612558783E-2</v>
          </cell>
          <cell r="AC142">
            <v>2.7696679566090898E-2</v>
          </cell>
          <cell r="AD142">
            <v>7.153465214491872E-2</v>
          </cell>
          <cell r="AE142">
            <v>7.7920175686826187E-2</v>
          </cell>
          <cell r="AG142">
            <v>-1.5676261490171761E-2</v>
          </cell>
          <cell r="AH142">
            <v>1.9058880823308533E-2</v>
          </cell>
          <cell r="AI142">
            <v>-2.9849049380518355E-2</v>
          </cell>
          <cell r="AJ142">
            <v>-7.8568590403747751E-2</v>
          </cell>
          <cell r="AL142">
            <v>0.27784915955293177</v>
          </cell>
          <cell r="AM142">
            <v>0.11633004080922693</v>
          </cell>
          <cell r="AN142">
            <v>2.7108310236770627E-2</v>
          </cell>
          <cell r="AO142">
            <v>-6.4305317636178749E-2</v>
          </cell>
          <cell r="AQ142">
            <v>0.17358203078734369</v>
          </cell>
          <cell r="AR142">
            <v>6.3440925778068369E-2</v>
          </cell>
          <cell r="AS142">
            <v>9.351009622804507E-2</v>
          </cell>
          <cell r="AT142">
            <v>5.9829248041119554E-2</v>
          </cell>
          <cell r="AV142">
            <v>-0.11586863421550109</v>
          </cell>
          <cell r="AW142">
            <v>1.0072673701509771E-2</v>
          </cell>
          <cell r="AX142">
            <v>0.11997275102356442</v>
          </cell>
          <cell r="AY142">
            <v>9.2261979913916603E-2</v>
          </cell>
          <cell r="BA142">
            <v>5.1739608716252938E-2</v>
          </cell>
          <cell r="BB142">
            <v>2.5055048073195474E-2</v>
          </cell>
          <cell r="BC142">
            <v>-0.80447833178140471</v>
          </cell>
          <cell r="BD142">
            <v>-3.4290817009967722E-2</v>
          </cell>
          <cell r="BF142">
            <v>0.49994867558093281</v>
          </cell>
          <cell r="BG142">
            <v>0.78460412945722613</v>
          </cell>
          <cell r="BH142">
            <v>0.53531341354846185</v>
          </cell>
          <cell r="BI142">
            <v>0.25258916647616925</v>
          </cell>
          <cell r="BK142">
            <v>-0.25302912639519781</v>
          </cell>
          <cell r="BL142">
            <v>-0.78327004859937432</v>
          </cell>
          <cell r="BM142">
            <v>-0.98137770790381273</v>
          </cell>
          <cell r="BN142">
            <v>91.23678619257835</v>
          </cell>
        </row>
        <row r="143">
          <cell r="A143" t="str">
            <v>CASH EPS*</v>
          </cell>
          <cell r="M143" t="e">
            <v>#DIV/0!</v>
          </cell>
          <cell r="N143" t="e">
            <v>#DIV/0!</v>
          </cell>
          <cell r="O143" t="e">
            <v>#DIV/0!</v>
          </cell>
          <cell r="P143" t="e">
            <v>#DIV/0!</v>
          </cell>
          <cell r="R143" t="e">
            <v>#DIV/0!</v>
          </cell>
          <cell r="S143" t="e">
            <v>#DIV/0!</v>
          </cell>
          <cell r="T143" t="e">
            <v>#DIV/0!</v>
          </cell>
          <cell r="U143" t="e">
            <v>#DIV/0!</v>
          </cell>
          <cell r="W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B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L143" t="e">
            <v>#DIV/0!</v>
          </cell>
          <cell r="AM143">
            <v>0.11633004080922693</v>
          </cell>
          <cell r="AN143">
            <v>0.11045608670995866</v>
          </cell>
          <cell r="AO143">
            <v>-4.7855229210330141E-2</v>
          </cell>
          <cell r="AQ143">
            <v>0.15537021956734431</v>
          </cell>
          <cell r="AR143">
            <v>5.7345609961020783E-2</v>
          </cell>
          <cell r="AS143">
            <v>8.4637873542260156E-2</v>
          </cell>
          <cell r="AT143">
            <v>5.636701773368813E-2</v>
          </cell>
          <cell r="AV143">
            <v>-8.4476117773314763E-2</v>
          </cell>
          <cell r="AW143">
            <v>6.1753031013428439E-2</v>
          </cell>
          <cell r="AX143">
            <v>0.1041909027544683</v>
          </cell>
          <cell r="AY143">
            <v>7.6910300227079897E-2</v>
          </cell>
          <cell r="BA143">
            <v>4.4136636975062871E-2</v>
          </cell>
          <cell r="BB143">
            <v>1.4070909550958133E-2</v>
          </cell>
          <cell r="BC143">
            <v>-0.68205825998729397</v>
          </cell>
          <cell r="BD143">
            <v>0.34712433675175336</v>
          </cell>
          <cell r="BF143">
            <v>0.23707024259770182</v>
          </cell>
          <cell r="BG143">
            <v>0.35051380716306291</v>
          </cell>
          <cell r="BH143">
            <v>0.31358459520785398</v>
          </cell>
          <cell r="BI143">
            <v>0.2299907287761076</v>
          </cell>
          <cell r="BK143">
            <v>-0.20541309801022833</v>
          </cell>
          <cell r="BL143">
            <v>-0.55177722268903073</v>
          </cell>
          <cell r="BM143">
            <v>-0.1249740622506047</v>
          </cell>
          <cell r="BN143">
            <v>5.9155211896184667E-3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 Image"/>
      <sheetName val="QTR Data Analysis"/>
      <sheetName val="Valuation Data"/>
      <sheetName val="Segment Profit Sheet"/>
      <sheetName val="RoIC Analysis"/>
      <sheetName val="Price Box"/>
      <sheetName val="Charts for report"/>
      <sheetName val="Qtr PL Output Landscape"/>
      <sheetName val="Qtr PL Output Portrait"/>
      <sheetName val="Qtr BS CF Output Landscape"/>
      <sheetName val="Qtr BS CF Output Portrait"/>
      <sheetName val="Domestic SupplyDemand Model"/>
      <sheetName val="Tables for Reports"/>
      <sheetName val="Tables for 2QFY3 03"/>
      <sheetName val="Cons Earning Model"/>
      <sheetName val="Old - Cons Full Key Data"/>
      <sheetName val="Forex Chart Table"/>
      <sheetName val="Par Half Key Data"/>
      <sheetName val="Old - Par Full Key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l"/>
      <sheetName val="Summary"/>
      <sheetName val="FactPage"/>
      <sheetName val="Graphics"/>
      <sheetName val="PrivateStockValAddinData"/>
    </sheetNames>
    <sheetDataSet>
      <sheetData sheetId="0" refreshError="1">
        <row r="4">
          <cell r="B4" t="str">
            <v>ALCOA Inc.</v>
          </cell>
        </row>
        <row r="5">
          <cell r="B5">
            <v>38062.545535648147</v>
          </cell>
          <cell r="C5">
            <v>1998</v>
          </cell>
          <cell r="D5">
            <v>1999</v>
          </cell>
          <cell r="E5">
            <v>2000</v>
          </cell>
          <cell r="F5">
            <v>2001</v>
          </cell>
          <cell r="G5">
            <v>2002</v>
          </cell>
          <cell r="L5">
            <v>2003</v>
          </cell>
          <cell r="P5">
            <v>1997</v>
          </cell>
          <cell r="Q5" t="str">
            <v>2004E</v>
          </cell>
          <cell r="U5">
            <v>1997</v>
          </cell>
          <cell r="V5" t="str">
            <v>2005E</v>
          </cell>
          <cell r="Z5">
            <v>1997</v>
          </cell>
        </row>
        <row r="6">
          <cell r="B6" t="str">
            <v>STATEMENT OF OPERATIONS - 1</v>
          </cell>
          <cell r="G6" t="str">
            <v>1Q 02A</v>
          </cell>
          <cell r="H6" t="str">
            <v>2Q 02A</v>
          </cell>
          <cell r="I6" t="str">
            <v>3Q 02A</v>
          </cell>
          <cell r="J6" t="str">
            <v>4Q 02A</v>
          </cell>
          <cell r="L6" t="str">
            <v>1Q 03A</v>
          </cell>
          <cell r="M6" t="str">
            <v>2Q 03A</v>
          </cell>
          <cell r="N6" t="str">
            <v>3Q 03A</v>
          </cell>
          <cell r="O6" t="str">
            <v>4Q 03A</v>
          </cell>
          <cell r="Q6" t="str">
            <v>1Q 04E</v>
          </cell>
          <cell r="R6" t="str">
            <v>2Q 04E</v>
          </cell>
          <cell r="S6" t="str">
            <v>3Q 04E</v>
          </cell>
          <cell r="T6" t="str">
            <v>4Q 04E</v>
          </cell>
          <cell r="U6" t="str">
            <v>Year</v>
          </cell>
          <cell r="V6" t="str">
            <v>1Q 05E</v>
          </cell>
          <cell r="W6" t="str">
            <v>2Q 05E</v>
          </cell>
          <cell r="X6" t="str">
            <v>3Q 05E</v>
          </cell>
          <cell r="Y6" t="str">
            <v>4Q 05E</v>
          </cell>
          <cell r="Z6" t="str">
            <v>Year</v>
          </cell>
        </row>
        <row r="8">
          <cell r="B8" t="str">
            <v>METALS PRICING</v>
          </cell>
        </row>
        <row r="9">
          <cell r="B9" t="str">
            <v>Alumina ($/tonne)</v>
          </cell>
        </row>
        <row r="10">
          <cell r="B10" t="str">
            <v>Avg Spot (Actual &amp; SB Est)</v>
          </cell>
          <cell r="E10">
            <v>311</v>
          </cell>
          <cell r="F10">
            <v>155</v>
          </cell>
          <cell r="G10">
            <v>146</v>
          </cell>
          <cell r="H10">
            <v>151</v>
          </cell>
          <cell r="I10">
            <v>142</v>
          </cell>
          <cell r="J10">
            <v>146</v>
          </cell>
          <cell r="K10">
            <v>146</v>
          </cell>
          <cell r="L10">
            <v>244</v>
          </cell>
          <cell r="M10">
            <v>285</v>
          </cell>
          <cell r="N10">
            <v>285</v>
          </cell>
          <cell r="O10">
            <v>312</v>
          </cell>
          <cell r="P10">
            <v>281.5</v>
          </cell>
          <cell r="Q10">
            <v>410</v>
          </cell>
          <cell r="R10">
            <v>410</v>
          </cell>
          <cell r="S10">
            <v>410</v>
          </cell>
          <cell r="T10">
            <v>410</v>
          </cell>
          <cell r="U10">
            <v>410</v>
          </cell>
          <cell r="V10">
            <v>380</v>
          </cell>
          <cell r="W10">
            <v>380</v>
          </cell>
          <cell r="X10">
            <v>380</v>
          </cell>
          <cell r="Y10">
            <v>380</v>
          </cell>
          <cell r="Z10">
            <v>380</v>
          </cell>
        </row>
        <row r="11">
          <cell r="B11" t="str">
            <v>Change (Y/Y)</v>
          </cell>
          <cell r="L11">
            <v>0.67123287671232879</v>
          </cell>
          <cell r="M11">
            <v>0.88741721854304645</v>
          </cell>
          <cell r="N11">
            <v>1.007042253521127</v>
          </cell>
          <cell r="O11">
            <v>1.1369863013698631</v>
          </cell>
          <cell r="P11">
            <v>0.92808219178082196</v>
          </cell>
          <cell r="Q11">
            <v>0.68032786885245899</v>
          </cell>
          <cell r="R11">
            <v>0.43859649122807021</v>
          </cell>
          <cell r="S11">
            <v>0.43859649122807021</v>
          </cell>
          <cell r="T11">
            <v>0.3141025641025641</v>
          </cell>
          <cell r="U11">
            <v>0.45648312611012432</v>
          </cell>
          <cell r="V11">
            <v>-7.3170731707317027E-2</v>
          </cell>
          <cell r="W11">
            <v>-7.3170731707317027E-2</v>
          </cell>
          <cell r="X11">
            <v>-7.3170731707317027E-2</v>
          </cell>
          <cell r="Y11">
            <v>-7.3170731707317027E-2</v>
          </cell>
          <cell r="Z11">
            <v>-7.3170731707317027E-2</v>
          </cell>
        </row>
        <row r="12">
          <cell r="B12" t="str">
            <v>% LME</v>
          </cell>
          <cell r="G12">
            <v>0.1051182614280506</v>
          </cell>
          <cell r="H12">
            <v>0.10871820188791534</v>
          </cell>
          <cell r="I12">
            <v>0.10735022451316674</v>
          </cell>
          <cell r="J12">
            <v>0.10681371725753527</v>
          </cell>
          <cell r="K12">
            <v>0.10681371725753527</v>
          </cell>
          <cell r="L12">
            <v>0.17567709444139962</v>
          </cell>
          <cell r="M12">
            <v>0.20519660621229055</v>
          </cell>
          <cell r="N12">
            <v>0.20199040924022352</v>
          </cell>
          <cell r="O12">
            <v>0.20638888633251118</v>
          </cell>
          <cell r="P12">
            <v>0.19752684096522055</v>
          </cell>
          <cell r="Q12">
            <v>0.24796389887548373</v>
          </cell>
          <cell r="R12">
            <v>0.22406376404411182</v>
          </cell>
          <cell r="S12">
            <v>0.21624758622861953</v>
          </cell>
          <cell r="T12">
            <v>0.21376198178921013</v>
          </cell>
          <cell r="U12">
            <v>0.22474069384484929</v>
          </cell>
          <cell r="V12">
            <v>0.20278252849214598</v>
          </cell>
          <cell r="W12">
            <v>0.20278252849214598</v>
          </cell>
          <cell r="X12">
            <v>0.20278252849214598</v>
          </cell>
          <cell r="Y12">
            <v>0.20278252849214598</v>
          </cell>
          <cell r="Z12">
            <v>0.20278252849214598</v>
          </cell>
        </row>
        <row r="13">
          <cell r="B13" t="str">
            <v>Alumina &amp; Chemicals (Implied/Used)</v>
          </cell>
          <cell r="C13">
            <v>259.04628330995791</v>
          </cell>
          <cell r="D13">
            <v>261.12843776580661</v>
          </cell>
          <cell r="E13">
            <v>282.11991434689509</v>
          </cell>
          <cell r="F13">
            <v>264.37577940972699</v>
          </cell>
          <cell r="G13">
            <v>232.8767123287671</v>
          </cell>
          <cell r="H13">
            <v>233.29621380846325</v>
          </cell>
          <cell r="I13">
            <v>241.87725631768953</v>
          </cell>
          <cell r="J13">
            <v>223.26064382139148</v>
          </cell>
          <cell r="K13">
            <v>232.83462463264763</v>
          </cell>
          <cell r="L13">
            <v>250.27870680044595</v>
          </cell>
          <cell r="M13">
            <v>253.22331098504387</v>
          </cell>
          <cell r="N13">
            <v>265.38849646821393</v>
          </cell>
          <cell r="O13">
            <v>274.02862985685073</v>
          </cell>
          <cell r="P13">
            <v>260.72978602763862</v>
          </cell>
          <cell r="Q13">
            <v>277</v>
          </cell>
          <cell r="R13">
            <v>280</v>
          </cell>
          <cell r="S13">
            <v>283</v>
          </cell>
          <cell r="T13">
            <v>283</v>
          </cell>
          <cell r="U13">
            <v>280.75</v>
          </cell>
          <cell r="V13">
            <v>280</v>
          </cell>
          <cell r="W13">
            <v>280</v>
          </cell>
          <cell r="X13">
            <v>280</v>
          </cell>
          <cell r="Y13">
            <v>280</v>
          </cell>
          <cell r="Z13">
            <v>280</v>
          </cell>
        </row>
        <row r="14">
          <cell r="B14" t="str">
            <v>Change (Y/Y)</v>
          </cell>
          <cell r="D14">
            <v>8.037770043422432E-3</v>
          </cell>
          <cell r="E14">
            <v>8.0387554724754784E-2</v>
          </cell>
          <cell r="F14">
            <v>-6.2895719283927898E-2</v>
          </cell>
          <cell r="K14">
            <v>-0.11930425263426714</v>
          </cell>
          <cell r="L14">
            <v>7.4726211554856148E-2</v>
          </cell>
          <cell r="M14">
            <v>8.5415433243767991E-2</v>
          </cell>
          <cell r="N14">
            <v>9.7203186890973958E-2</v>
          </cell>
          <cell r="O14">
            <v>0.22739335140533612</v>
          </cell>
          <cell r="P14">
            <v>0.11980675743138414</v>
          </cell>
          <cell r="Q14">
            <v>0.10676614699331832</v>
          </cell>
          <cell r="R14">
            <v>0.10574338085539692</v>
          </cell>
          <cell r="S14">
            <v>6.6361216730038031E-2</v>
          </cell>
          <cell r="T14">
            <v>3.2738805970149221E-2</v>
          </cell>
          <cell r="U14">
            <v>7.6785296675843329E-2</v>
          </cell>
          <cell r="V14">
            <v>1.0830324909747224E-2</v>
          </cell>
          <cell r="W14">
            <v>0</v>
          </cell>
          <cell r="X14">
            <v>-1.0600706713780883E-2</v>
          </cell>
          <cell r="Y14">
            <v>-1.0600706713780883E-2</v>
          </cell>
          <cell r="Z14">
            <v>-2.6714158504007601E-3</v>
          </cell>
        </row>
        <row r="16">
          <cell r="B16" t="str">
            <v>Aluminum ($/lb)</v>
          </cell>
        </row>
        <row r="17">
          <cell r="B17" t="str">
            <v>Ingot -- LME Avg Spot (Act &amp; SB Est)</v>
          </cell>
          <cell r="C17">
            <v>0.66</v>
          </cell>
          <cell r="D17">
            <v>0.66</v>
          </cell>
          <cell r="E17">
            <v>0.75</v>
          </cell>
          <cell r="F17">
            <v>0.66</v>
          </cell>
          <cell r="G17">
            <v>0.63</v>
          </cell>
          <cell r="H17">
            <v>0.63</v>
          </cell>
          <cell r="I17">
            <v>0.6</v>
          </cell>
          <cell r="J17">
            <v>0.62</v>
          </cell>
          <cell r="K17">
            <v>0.62</v>
          </cell>
          <cell r="L17">
            <v>0.63</v>
          </cell>
          <cell r="M17">
            <v>0.63</v>
          </cell>
          <cell r="N17">
            <v>0.65122334007674798</v>
          </cell>
          <cell r="O17">
            <v>0.68498363891859926</v>
          </cell>
          <cell r="P17">
            <v>0.64905174474883687</v>
          </cell>
          <cell r="Q17">
            <v>0.75</v>
          </cell>
          <cell r="R17">
            <v>0.85</v>
          </cell>
          <cell r="S17">
            <v>0.9</v>
          </cell>
          <cell r="T17">
            <v>0.9</v>
          </cell>
          <cell r="U17">
            <v>0.85</v>
          </cell>
          <cell r="V17">
            <v>0.85</v>
          </cell>
          <cell r="W17">
            <v>0.85</v>
          </cell>
          <cell r="X17">
            <v>0.85</v>
          </cell>
          <cell r="Y17">
            <v>0.85</v>
          </cell>
          <cell r="Z17">
            <v>0.85</v>
          </cell>
        </row>
        <row r="18">
          <cell r="B18" t="str">
            <v>Ingot -- LME Avg Spot (Act &amp; Model Drv))</v>
          </cell>
          <cell r="C18">
            <v>0.66</v>
          </cell>
          <cell r="D18">
            <v>0.66</v>
          </cell>
          <cell r="E18">
            <v>0.75</v>
          </cell>
          <cell r="F18">
            <v>0.66</v>
          </cell>
          <cell r="G18">
            <v>0.63</v>
          </cell>
          <cell r="H18">
            <v>0.63</v>
          </cell>
          <cell r="I18">
            <v>0.6</v>
          </cell>
          <cell r="J18">
            <v>0.62</v>
          </cell>
          <cell r="K18">
            <v>0.62</v>
          </cell>
          <cell r="L18">
            <v>0.63</v>
          </cell>
          <cell r="M18">
            <v>0.63</v>
          </cell>
          <cell r="N18">
            <v>0.64</v>
          </cell>
          <cell r="O18">
            <v>0.68569999999999998</v>
          </cell>
          <cell r="P18">
            <v>0.64642500000000003</v>
          </cell>
          <cell r="Q18">
            <v>0.75</v>
          </cell>
          <cell r="R18">
            <v>0.83</v>
          </cell>
          <cell r="S18">
            <v>0.86</v>
          </cell>
          <cell r="T18">
            <v>0.87</v>
          </cell>
          <cell r="U18">
            <v>0.82750000000000001</v>
          </cell>
          <cell r="V18">
            <v>0.85</v>
          </cell>
          <cell r="W18">
            <v>0.85</v>
          </cell>
          <cell r="X18">
            <v>0.85</v>
          </cell>
          <cell r="Y18">
            <v>0.85</v>
          </cell>
          <cell r="Z18">
            <v>0.85</v>
          </cell>
        </row>
        <row r="19">
          <cell r="B19" t="str">
            <v>Change (Y/Y)</v>
          </cell>
          <cell r="D19">
            <v>0</v>
          </cell>
          <cell r="E19">
            <v>0.13636363636363624</v>
          </cell>
          <cell r="F19">
            <v>-0.12</v>
          </cell>
          <cell r="K19">
            <v>-6.0606060606060663E-2</v>
          </cell>
          <cell r="L19">
            <v>0</v>
          </cell>
          <cell r="M19">
            <v>0</v>
          </cell>
          <cell r="N19">
            <v>8.5372233461246783E-2</v>
          </cell>
          <cell r="O19">
            <v>0.10481232083645042</v>
          </cell>
          <cell r="P19">
            <v>4.6857652820704532E-2</v>
          </cell>
          <cell r="Q19">
            <v>0.19047619047619047</v>
          </cell>
          <cell r="R19">
            <v>0.34920634920634908</v>
          </cell>
          <cell r="S19">
            <v>0.38201434840147663</v>
          </cell>
          <cell r="T19">
            <v>0.31389999536463731</v>
          </cell>
          <cell r="U19">
            <v>0.30960282731991406</v>
          </cell>
          <cell r="V19">
            <v>0.1333333333333333</v>
          </cell>
          <cell r="W19">
            <v>0</v>
          </cell>
          <cell r="X19">
            <v>-5.555555555555558E-2</v>
          </cell>
          <cell r="Y19">
            <v>-5.555555555555558E-2</v>
          </cell>
          <cell r="Z19">
            <v>0</v>
          </cell>
        </row>
        <row r="20">
          <cell r="B20" t="str">
            <v>Realized Premium to Spot</v>
          </cell>
          <cell r="C20">
            <v>0.01</v>
          </cell>
          <cell r="D20">
            <v>0.01</v>
          </cell>
          <cell r="E20">
            <v>0.02</v>
          </cell>
          <cell r="F20">
            <v>5.9999999999999942E-2</v>
          </cell>
          <cell r="G20">
            <v>0.03</v>
          </cell>
          <cell r="H20">
            <v>0.04</v>
          </cell>
          <cell r="I20">
            <v>6.0000000000000053E-2</v>
          </cell>
          <cell r="J20">
            <v>0.04</v>
          </cell>
          <cell r="K20">
            <v>4.2500000000000003E-2</v>
          </cell>
          <cell r="L20">
            <v>5.9999999999999942E-2</v>
          </cell>
          <cell r="M20">
            <v>0.05</v>
          </cell>
          <cell r="N20">
            <v>6.9999999999999951E-2</v>
          </cell>
          <cell r="O20">
            <v>4.4300000000000006E-2</v>
          </cell>
          <cell r="P20">
            <v>5.6074999999999986E-2</v>
          </cell>
          <cell r="Q20">
            <v>0.02</v>
          </cell>
          <cell r="R20">
            <v>0</v>
          </cell>
          <cell r="S20">
            <v>0</v>
          </cell>
          <cell r="T20">
            <v>0</v>
          </cell>
          <cell r="U20">
            <v>5.0000000000000001E-3</v>
          </cell>
          <cell r="V20">
            <v>0.05</v>
          </cell>
          <cell r="W20">
            <v>0.04</v>
          </cell>
          <cell r="X20">
            <v>0.04</v>
          </cell>
          <cell r="Y20">
            <v>0.04</v>
          </cell>
          <cell r="Z20">
            <v>4.2500000000000003E-2</v>
          </cell>
        </row>
        <row r="21">
          <cell r="B21" t="str">
            <v>Average Realized Ingot Price</v>
          </cell>
          <cell r="C21">
            <v>0.67</v>
          </cell>
          <cell r="D21">
            <v>0.67</v>
          </cell>
          <cell r="E21">
            <v>0.77</v>
          </cell>
          <cell r="F21">
            <v>0.72</v>
          </cell>
          <cell r="G21">
            <v>0.66</v>
          </cell>
          <cell r="H21">
            <v>0.67</v>
          </cell>
          <cell r="I21">
            <v>0.66</v>
          </cell>
          <cell r="J21">
            <v>0.66</v>
          </cell>
          <cell r="K21">
            <v>0.66249999999999998</v>
          </cell>
          <cell r="L21">
            <v>0.69</v>
          </cell>
          <cell r="M21">
            <v>0.68</v>
          </cell>
          <cell r="N21">
            <v>0.71</v>
          </cell>
          <cell r="O21">
            <v>0.73</v>
          </cell>
          <cell r="P21">
            <v>0.70250000000000001</v>
          </cell>
          <cell r="Q21">
            <v>0.77</v>
          </cell>
          <cell r="R21">
            <v>0.83</v>
          </cell>
          <cell r="S21">
            <v>0.86</v>
          </cell>
          <cell r="T21">
            <v>0.87</v>
          </cell>
          <cell r="U21">
            <v>0.83250000000000002</v>
          </cell>
          <cell r="V21">
            <v>0.9</v>
          </cell>
          <cell r="W21">
            <v>0.89</v>
          </cell>
          <cell r="X21">
            <v>0.89</v>
          </cell>
          <cell r="Y21">
            <v>0.89</v>
          </cell>
          <cell r="Z21">
            <v>0.89249999999999996</v>
          </cell>
        </row>
        <row r="22">
          <cell r="B22" t="str">
            <v>Differential</v>
          </cell>
          <cell r="C22">
            <v>1.5928310466901241E-2</v>
          </cell>
          <cell r="D22">
            <v>3.4924263446719062E-2</v>
          </cell>
          <cell r="E22">
            <v>5.2642888591863946E-2</v>
          </cell>
          <cell r="F22">
            <v>0.1111422599787677</v>
          </cell>
          <cell r="G22">
            <v>2.8955603237415306E-2</v>
          </cell>
          <cell r="H22">
            <v>3.4991890293985972E-2</v>
          </cell>
          <cell r="I22">
            <v>3.4865103231765393E-2</v>
          </cell>
          <cell r="J22">
            <v>2.9527057312555116E-2</v>
          </cell>
          <cell r="K22">
            <v>3.2001972248407395E-2</v>
          </cell>
          <cell r="L22">
            <v>4.2957413894581187E-2</v>
          </cell>
          <cell r="M22">
            <v>5.7660526957739711E-2</v>
          </cell>
          <cell r="N22">
            <v>4.8466144101339648E-2</v>
          </cell>
          <cell r="O22">
            <v>4.005238022874269E-2</v>
          </cell>
          <cell r="P22">
            <v>4.7284116295600809E-2</v>
          </cell>
          <cell r="Q22">
            <v>0.03</v>
          </cell>
          <cell r="R22">
            <v>0.02</v>
          </cell>
          <cell r="S22">
            <v>0.02</v>
          </cell>
          <cell r="T22">
            <v>0.02</v>
          </cell>
          <cell r="U22">
            <v>0.05</v>
          </cell>
          <cell r="V22">
            <v>0.04</v>
          </cell>
          <cell r="W22">
            <v>0.04</v>
          </cell>
          <cell r="X22">
            <v>0.04</v>
          </cell>
          <cell r="Y22">
            <v>0.04</v>
          </cell>
          <cell r="Z22">
            <v>0.05</v>
          </cell>
        </row>
        <row r="23">
          <cell r="B23" t="str">
            <v>Primary  Metals (Implied/Used)</v>
          </cell>
          <cell r="C23">
            <v>0.68592831046690128</v>
          </cell>
          <cell r="D23">
            <v>0.7049242634467191</v>
          </cell>
          <cell r="E23">
            <v>0.82264288859186396</v>
          </cell>
          <cell r="F23">
            <v>0.83114225997876767</v>
          </cell>
          <cell r="G23">
            <v>0.68895560323741534</v>
          </cell>
          <cell r="H23">
            <v>0.70499189029398601</v>
          </cell>
          <cell r="I23">
            <v>0.69486510323176542</v>
          </cell>
          <cell r="J23">
            <v>0.68952705731255515</v>
          </cell>
          <cell r="K23">
            <v>0.69450197224840748</v>
          </cell>
          <cell r="L23">
            <v>0.73295741389458113</v>
          </cell>
          <cell r="M23">
            <v>0.73766052695773976</v>
          </cell>
          <cell r="N23">
            <v>0.75846614410133961</v>
          </cell>
          <cell r="O23">
            <v>0.77005238022874267</v>
          </cell>
          <cell r="P23">
            <v>0.75033308189437065</v>
          </cell>
          <cell r="Q23">
            <v>0.8</v>
          </cell>
          <cell r="R23">
            <v>0.85</v>
          </cell>
          <cell r="S23">
            <v>0.88</v>
          </cell>
          <cell r="T23">
            <v>0.89</v>
          </cell>
          <cell r="U23">
            <v>0.85528395061728402</v>
          </cell>
          <cell r="V23">
            <v>0.94</v>
          </cell>
          <cell r="W23">
            <v>0.93</v>
          </cell>
          <cell r="X23">
            <v>0.93</v>
          </cell>
          <cell r="Y23">
            <v>0.93</v>
          </cell>
          <cell r="Z23">
            <v>0.9325</v>
          </cell>
        </row>
        <row r="25">
          <cell r="B25" t="str">
            <v>PRODUCTION (mt)</v>
          </cell>
        </row>
        <row r="26">
          <cell r="B26" t="str">
            <v>Kwinana</v>
          </cell>
          <cell r="N26">
            <v>500</v>
          </cell>
          <cell r="O26">
            <v>500</v>
          </cell>
          <cell r="Q26">
            <v>500</v>
          </cell>
          <cell r="R26">
            <v>500</v>
          </cell>
          <cell r="S26">
            <v>500</v>
          </cell>
          <cell r="T26">
            <v>500</v>
          </cell>
          <cell r="U26">
            <v>2000</v>
          </cell>
          <cell r="V26">
            <v>500</v>
          </cell>
          <cell r="W26">
            <v>500</v>
          </cell>
          <cell r="X26">
            <v>500</v>
          </cell>
          <cell r="Y26">
            <v>500</v>
          </cell>
          <cell r="Z26">
            <v>2000</v>
          </cell>
        </row>
        <row r="27">
          <cell r="B27" t="str">
            <v>Pinjarra</v>
          </cell>
          <cell r="N27">
            <v>850</v>
          </cell>
          <cell r="O27">
            <v>850</v>
          </cell>
          <cell r="Q27">
            <v>850</v>
          </cell>
          <cell r="R27">
            <v>850</v>
          </cell>
          <cell r="S27">
            <v>850</v>
          </cell>
          <cell r="T27">
            <v>850</v>
          </cell>
          <cell r="U27">
            <v>3400</v>
          </cell>
          <cell r="V27">
            <v>925</v>
          </cell>
          <cell r="W27">
            <v>925</v>
          </cell>
          <cell r="X27">
            <v>925</v>
          </cell>
          <cell r="Y27">
            <v>925</v>
          </cell>
          <cell r="Z27">
            <v>3700</v>
          </cell>
        </row>
        <row r="28">
          <cell r="B28" t="str">
            <v>Wagerup</v>
          </cell>
          <cell r="N28">
            <v>575</v>
          </cell>
          <cell r="O28">
            <v>575</v>
          </cell>
          <cell r="Q28">
            <v>575</v>
          </cell>
          <cell r="R28">
            <v>575</v>
          </cell>
          <cell r="S28">
            <v>575</v>
          </cell>
          <cell r="T28">
            <v>575</v>
          </cell>
          <cell r="U28">
            <v>2300</v>
          </cell>
          <cell r="V28">
            <v>575</v>
          </cell>
          <cell r="W28">
            <v>575</v>
          </cell>
          <cell r="X28">
            <v>575</v>
          </cell>
          <cell r="Y28">
            <v>575</v>
          </cell>
          <cell r="Z28">
            <v>2300</v>
          </cell>
        </row>
        <row r="29">
          <cell r="B29" t="str">
            <v>Pocos de Caldas</v>
          </cell>
          <cell r="N29">
            <v>75</v>
          </cell>
          <cell r="O29">
            <v>75</v>
          </cell>
          <cell r="Q29">
            <v>75</v>
          </cell>
          <cell r="R29">
            <v>75</v>
          </cell>
          <cell r="S29">
            <v>75</v>
          </cell>
          <cell r="T29">
            <v>75</v>
          </cell>
          <cell r="U29">
            <v>300</v>
          </cell>
          <cell r="V29">
            <v>75</v>
          </cell>
          <cell r="W29">
            <v>75</v>
          </cell>
          <cell r="X29">
            <v>75</v>
          </cell>
          <cell r="Y29">
            <v>75</v>
          </cell>
          <cell r="Z29">
            <v>300</v>
          </cell>
        </row>
        <row r="30">
          <cell r="B30" t="str">
            <v>Alumar</v>
          </cell>
          <cell r="N30">
            <v>179.5</v>
          </cell>
          <cell r="O30">
            <v>179.5</v>
          </cell>
          <cell r="Q30">
            <v>179.5</v>
          </cell>
          <cell r="R30">
            <v>179.5</v>
          </cell>
          <cell r="S30">
            <v>179.5</v>
          </cell>
          <cell r="T30">
            <v>179.5</v>
          </cell>
          <cell r="U30">
            <v>718</v>
          </cell>
          <cell r="V30">
            <v>179.5</v>
          </cell>
          <cell r="W30">
            <v>179.5</v>
          </cell>
          <cell r="X30">
            <v>179.5</v>
          </cell>
          <cell r="Y30">
            <v>179.5</v>
          </cell>
          <cell r="Z30">
            <v>718</v>
          </cell>
        </row>
        <row r="31">
          <cell r="B31" t="str">
            <v>Jamalco</v>
          </cell>
          <cell r="N31">
            <v>125</v>
          </cell>
          <cell r="O31">
            <v>125</v>
          </cell>
          <cell r="Q31">
            <v>137.5</v>
          </cell>
          <cell r="R31">
            <v>137.5</v>
          </cell>
          <cell r="S31">
            <v>137.5</v>
          </cell>
          <cell r="T31">
            <v>137.5</v>
          </cell>
          <cell r="U31">
            <v>550</v>
          </cell>
          <cell r="V31">
            <v>150</v>
          </cell>
          <cell r="W31">
            <v>150</v>
          </cell>
          <cell r="X31">
            <v>150</v>
          </cell>
          <cell r="Y31">
            <v>150</v>
          </cell>
          <cell r="Z31">
            <v>600</v>
          </cell>
        </row>
        <row r="32">
          <cell r="B32" t="str">
            <v>San Cipri</v>
          </cell>
          <cell r="N32">
            <v>332.5</v>
          </cell>
          <cell r="O32">
            <v>332.5</v>
          </cell>
          <cell r="Q32">
            <v>332.5</v>
          </cell>
          <cell r="R32">
            <v>332.5</v>
          </cell>
          <cell r="S32">
            <v>332.5</v>
          </cell>
          <cell r="T32">
            <v>332.5</v>
          </cell>
          <cell r="U32">
            <v>1330</v>
          </cell>
          <cell r="V32">
            <v>332.5</v>
          </cell>
          <cell r="W32">
            <v>332.5</v>
          </cell>
          <cell r="X32">
            <v>332.5</v>
          </cell>
          <cell r="Y32">
            <v>332.5</v>
          </cell>
          <cell r="Z32">
            <v>1330</v>
          </cell>
        </row>
        <row r="33">
          <cell r="B33" t="str">
            <v>Suralco</v>
          </cell>
          <cell r="N33">
            <v>261.25</v>
          </cell>
          <cell r="O33">
            <v>261.25</v>
          </cell>
          <cell r="Q33">
            <v>261.25</v>
          </cell>
          <cell r="R33">
            <v>261.25</v>
          </cell>
          <cell r="S33">
            <v>261.25</v>
          </cell>
          <cell r="T33">
            <v>261.25</v>
          </cell>
          <cell r="U33">
            <v>1045</v>
          </cell>
          <cell r="V33">
            <v>261.25</v>
          </cell>
          <cell r="W33">
            <v>261.25</v>
          </cell>
          <cell r="X33">
            <v>261.25</v>
          </cell>
          <cell r="Y33">
            <v>261.25</v>
          </cell>
          <cell r="Z33">
            <v>1045</v>
          </cell>
        </row>
        <row r="34">
          <cell r="B34" t="str">
            <v>Point Confort, Tx</v>
          </cell>
          <cell r="N34">
            <v>576.25</v>
          </cell>
          <cell r="O34">
            <v>576.25</v>
          </cell>
          <cell r="Q34">
            <v>576.25</v>
          </cell>
          <cell r="R34">
            <v>576.25</v>
          </cell>
          <cell r="S34">
            <v>576.25</v>
          </cell>
          <cell r="T34">
            <v>576.25</v>
          </cell>
          <cell r="U34">
            <v>2305</v>
          </cell>
          <cell r="V34">
            <v>576.25</v>
          </cell>
          <cell r="W34">
            <v>576.25</v>
          </cell>
          <cell r="X34">
            <v>576.25</v>
          </cell>
          <cell r="Y34">
            <v>576.25</v>
          </cell>
          <cell r="Z34">
            <v>2305</v>
          </cell>
        </row>
        <row r="36">
          <cell r="B36" t="str">
            <v>Alumina Prod ('000 mt)</v>
          </cell>
          <cell r="C36">
            <v>12938</v>
          </cell>
          <cell r="D36">
            <v>13273</v>
          </cell>
          <cell r="E36">
            <v>13968</v>
          </cell>
          <cell r="F36">
            <v>12527</v>
          </cell>
          <cell r="G36">
            <v>3112</v>
          </cell>
          <cell r="H36">
            <v>3201</v>
          </cell>
          <cell r="I36">
            <v>3348</v>
          </cell>
          <cell r="J36">
            <v>3366</v>
          </cell>
          <cell r="K36">
            <v>13027</v>
          </cell>
          <cell r="L36">
            <v>3320</v>
          </cell>
          <cell r="M36">
            <v>3478</v>
          </cell>
          <cell r="N36">
            <v>3474.5</v>
          </cell>
          <cell r="O36">
            <v>3474.5</v>
          </cell>
          <cell r="P36">
            <v>13747</v>
          </cell>
          <cell r="Q36">
            <v>3487</v>
          </cell>
          <cell r="R36">
            <v>3487</v>
          </cell>
          <cell r="S36">
            <v>3487</v>
          </cell>
          <cell r="T36">
            <v>3487</v>
          </cell>
          <cell r="U36">
            <v>13948</v>
          </cell>
          <cell r="V36">
            <v>3574.5</v>
          </cell>
          <cell r="W36">
            <v>3574.5</v>
          </cell>
          <cell r="X36">
            <v>3574.5</v>
          </cell>
          <cell r="Y36">
            <v>3574.5</v>
          </cell>
          <cell r="Z36">
            <v>14298</v>
          </cell>
        </row>
        <row r="38">
          <cell r="B38" t="str">
            <v>Point Henry</v>
          </cell>
          <cell r="N38">
            <v>34.25</v>
          </cell>
          <cell r="O38">
            <v>34.25</v>
          </cell>
          <cell r="Q38">
            <v>34.25</v>
          </cell>
          <cell r="R38">
            <v>34.25</v>
          </cell>
          <cell r="S38">
            <v>34.25</v>
          </cell>
          <cell r="T38">
            <v>34.25</v>
          </cell>
          <cell r="U38">
            <v>137</v>
          </cell>
          <cell r="V38">
            <v>34.25</v>
          </cell>
          <cell r="W38">
            <v>34.25</v>
          </cell>
          <cell r="X38">
            <v>34.25</v>
          </cell>
          <cell r="Y38">
            <v>34.25</v>
          </cell>
          <cell r="Z38">
            <v>137</v>
          </cell>
        </row>
        <row r="39">
          <cell r="B39" t="str">
            <v>Portland</v>
          </cell>
          <cell r="N39">
            <v>47.5</v>
          </cell>
          <cell r="O39">
            <v>47.5</v>
          </cell>
          <cell r="Q39">
            <v>47.5</v>
          </cell>
          <cell r="R39">
            <v>47.5</v>
          </cell>
          <cell r="S39">
            <v>47.5</v>
          </cell>
          <cell r="T39">
            <v>47.5</v>
          </cell>
          <cell r="U39">
            <v>190</v>
          </cell>
          <cell r="V39">
            <v>47.5</v>
          </cell>
          <cell r="W39">
            <v>47.5</v>
          </cell>
          <cell r="X39">
            <v>47.5</v>
          </cell>
          <cell r="Y39">
            <v>47.5</v>
          </cell>
          <cell r="Z39">
            <v>190</v>
          </cell>
        </row>
        <row r="40">
          <cell r="B40" t="str">
            <v>Pocos de Caldas</v>
          </cell>
          <cell r="N40">
            <v>23.25</v>
          </cell>
          <cell r="O40">
            <v>23.25</v>
          </cell>
          <cell r="Q40">
            <v>23.25</v>
          </cell>
          <cell r="R40">
            <v>23.25</v>
          </cell>
          <cell r="S40">
            <v>23.25</v>
          </cell>
          <cell r="T40">
            <v>23.25</v>
          </cell>
          <cell r="U40">
            <v>93</v>
          </cell>
          <cell r="V40">
            <v>23.25</v>
          </cell>
          <cell r="W40">
            <v>23.25</v>
          </cell>
          <cell r="X40">
            <v>23.25</v>
          </cell>
          <cell r="Y40">
            <v>23.25</v>
          </cell>
          <cell r="Z40">
            <v>93</v>
          </cell>
        </row>
        <row r="41">
          <cell r="B41" t="str">
            <v>Sao Luis</v>
          </cell>
          <cell r="N41">
            <v>37.25</v>
          </cell>
          <cell r="O41">
            <v>37.25</v>
          </cell>
          <cell r="Q41">
            <v>37.25</v>
          </cell>
          <cell r="R41">
            <v>37.25</v>
          </cell>
          <cell r="S41">
            <v>37.25</v>
          </cell>
          <cell r="T41">
            <v>37.25</v>
          </cell>
          <cell r="U41">
            <v>149</v>
          </cell>
          <cell r="V41">
            <v>37.25</v>
          </cell>
          <cell r="W41">
            <v>37.25</v>
          </cell>
          <cell r="X41">
            <v>37.25</v>
          </cell>
          <cell r="Y41">
            <v>37.25</v>
          </cell>
          <cell r="Z41">
            <v>149</v>
          </cell>
        </row>
        <row r="42">
          <cell r="B42" t="str">
            <v>Baie Comeau, Que</v>
          </cell>
          <cell r="N42">
            <v>105</v>
          </cell>
          <cell r="O42">
            <v>105</v>
          </cell>
          <cell r="Q42">
            <v>105</v>
          </cell>
          <cell r="R42">
            <v>105</v>
          </cell>
          <cell r="S42">
            <v>105</v>
          </cell>
          <cell r="T42">
            <v>105</v>
          </cell>
          <cell r="U42">
            <v>420</v>
          </cell>
          <cell r="V42">
            <v>105</v>
          </cell>
          <cell r="W42">
            <v>105</v>
          </cell>
          <cell r="X42">
            <v>105</v>
          </cell>
          <cell r="Y42">
            <v>105</v>
          </cell>
          <cell r="Z42">
            <v>420</v>
          </cell>
        </row>
        <row r="43">
          <cell r="B43" t="str">
            <v>Becancour, Que</v>
          </cell>
          <cell r="N43">
            <v>73</v>
          </cell>
          <cell r="O43">
            <v>73</v>
          </cell>
          <cell r="Q43">
            <v>73</v>
          </cell>
          <cell r="R43">
            <v>73</v>
          </cell>
          <cell r="S43">
            <v>73</v>
          </cell>
          <cell r="T43">
            <v>73</v>
          </cell>
          <cell r="U43">
            <v>292</v>
          </cell>
          <cell r="V43">
            <v>73</v>
          </cell>
          <cell r="W43">
            <v>73</v>
          </cell>
          <cell r="X43">
            <v>73</v>
          </cell>
          <cell r="Y43">
            <v>73</v>
          </cell>
          <cell r="Z43">
            <v>292</v>
          </cell>
        </row>
        <row r="44">
          <cell r="B44" t="str">
            <v>Deschambault, Que</v>
          </cell>
          <cell r="N44">
            <v>60</v>
          </cell>
          <cell r="O44">
            <v>60</v>
          </cell>
          <cell r="Q44">
            <v>60</v>
          </cell>
          <cell r="R44">
            <v>60</v>
          </cell>
          <cell r="S44">
            <v>60</v>
          </cell>
          <cell r="T44">
            <v>60</v>
          </cell>
          <cell r="U44">
            <v>240</v>
          </cell>
          <cell r="V44">
            <v>60</v>
          </cell>
          <cell r="W44">
            <v>60</v>
          </cell>
          <cell r="X44">
            <v>60</v>
          </cell>
          <cell r="Y44">
            <v>60</v>
          </cell>
          <cell r="Z44">
            <v>240</v>
          </cell>
        </row>
        <row r="45">
          <cell r="B45" t="str">
            <v>Fusina</v>
          </cell>
          <cell r="N45">
            <v>11</v>
          </cell>
          <cell r="O45">
            <v>11</v>
          </cell>
          <cell r="Q45">
            <v>11</v>
          </cell>
          <cell r="R45">
            <v>11</v>
          </cell>
          <cell r="S45">
            <v>11</v>
          </cell>
          <cell r="T45">
            <v>11</v>
          </cell>
          <cell r="U45">
            <v>44</v>
          </cell>
          <cell r="V45">
            <v>11</v>
          </cell>
          <cell r="W45">
            <v>11</v>
          </cell>
          <cell r="X45">
            <v>11</v>
          </cell>
          <cell r="Y45">
            <v>11</v>
          </cell>
          <cell r="Z45">
            <v>44</v>
          </cell>
        </row>
        <row r="46">
          <cell r="B46" t="str">
            <v>Portovesme</v>
          </cell>
          <cell r="N46">
            <v>36.5</v>
          </cell>
          <cell r="O46">
            <v>36.5</v>
          </cell>
          <cell r="Q46">
            <v>36.5</v>
          </cell>
          <cell r="R46">
            <v>36.5</v>
          </cell>
          <cell r="S46">
            <v>36.5</v>
          </cell>
          <cell r="T46">
            <v>36.5</v>
          </cell>
          <cell r="U46">
            <v>146</v>
          </cell>
          <cell r="V46">
            <v>36.5</v>
          </cell>
          <cell r="W46">
            <v>36.5</v>
          </cell>
          <cell r="X46">
            <v>36.5</v>
          </cell>
          <cell r="Y46">
            <v>36.5</v>
          </cell>
          <cell r="Z46">
            <v>146</v>
          </cell>
        </row>
        <row r="47">
          <cell r="B47" t="str">
            <v>Aviles</v>
          </cell>
          <cell r="N47">
            <v>20.75</v>
          </cell>
          <cell r="O47">
            <v>20.75</v>
          </cell>
          <cell r="Q47">
            <v>20.75</v>
          </cell>
          <cell r="R47">
            <v>20.75</v>
          </cell>
          <cell r="S47">
            <v>20.75</v>
          </cell>
          <cell r="T47">
            <v>20.75</v>
          </cell>
          <cell r="U47">
            <v>83</v>
          </cell>
          <cell r="V47">
            <v>20.75</v>
          </cell>
          <cell r="W47">
            <v>20.75</v>
          </cell>
          <cell r="X47">
            <v>20.75</v>
          </cell>
          <cell r="Y47">
            <v>20.75</v>
          </cell>
          <cell r="Z47">
            <v>83</v>
          </cell>
        </row>
        <row r="48">
          <cell r="B48" t="str">
            <v>La Coruna</v>
          </cell>
          <cell r="N48">
            <v>20.25</v>
          </cell>
          <cell r="O48">
            <v>20.25</v>
          </cell>
          <cell r="Q48">
            <v>20.25</v>
          </cell>
          <cell r="R48">
            <v>20.25</v>
          </cell>
          <cell r="S48">
            <v>20.25</v>
          </cell>
          <cell r="T48">
            <v>20.25</v>
          </cell>
          <cell r="U48">
            <v>81</v>
          </cell>
          <cell r="V48">
            <v>20.25</v>
          </cell>
          <cell r="W48">
            <v>20.25</v>
          </cell>
          <cell r="X48">
            <v>20.25</v>
          </cell>
          <cell r="Y48">
            <v>20.25</v>
          </cell>
          <cell r="Z48">
            <v>81</v>
          </cell>
        </row>
        <row r="49">
          <cell r="B49" t="str">
            <v>San Ciprian</v>
          </cell>
          <cell r="N49">
            <v>49</v>
          </cell>
          <cell r="O49">
            <v>49</v>
          </cell>
          <cell r="Q49">
            <v>49</v>
          </cell>
          <cell r="R49">
            <v>49</v>
          </cell>
          <cell r="S49">
            <v>49</v>
          </cell>
          <cell r="T49">
            <v>49</v>
          </cell>
          <cell r="U49">
            <v>196</v>
          </cell>
          <cell r="V49">
            <v>49</v>
          </cell>
          <cell r="W49">
            <v>49</v>
          </cell>
          <cell r="X49">
            <v>49</v>
          </cell>
          <cell r="Y49">
            <v>49</v>
          </cell>
          <cell r="Z49">
            <v>196</v>
          </cell>
        </row>
        <row r="50">
          <cell r="B50" t="str">
            <v>Evansville, ID (Warrick)</v>
          </cell>
          <cell r="N50">
            <v>67</v>
          </cell>
          <cell r="O50">
            <v>67</v>
          </cell>
          <cell r="Q50">
            <v>67</v>
          </cell>
          <cell r="R50">
            <v>67</v>
          </cell>
          <cell r="S50">
            <v>67</v>
          </cell>
          <cell r="T50">
            <v>67</v>
          </cell>
          <cell r="U50">
            <v>268</v>
          </cell>
          <cell r="V50">
            <v>67</v>
          </cell>
          <cell r="W50">
            <v>67</v>
          </cell>
          <cell r="X50">
            <v>67</v>
          </cell>
          <cell r="Y50">
            <v>67</v>
          </cell>
          <cell r="Z50">
            <v>268</v>
          </cell>
        </row>
        <row r="51">
          <cell r="B51" t="str">
            <v>Frederick, MD (Eastalco)</v>
          </cell>
          <cell r="N51">
            <v>29.25</v>
          </cell>
          <cell r="O51">
            <v>29.25</v>
          </cell>
          <cell r="Q51">
            <v>29.25</v>
          </cell>
          <cell r="R51">
            <v>29.25</v>
          </cell>
          <cell r="S51">
            <v>29.25</v>
          </cell>
          <cell r="T51">
            <v>29.25</v>
          </cell>
          <cell r="U51">
            <v>117</v>
          </cell>
          <cell r="V51">
            <v>29.25</v>
          </cell>
          <cell r="W51">
            <v>29.25</v>
          </cell>
          <cell r="X51">
            <v>29.25</v>
          </cell>
          <cell r="Y51">
            <v>29.25</v>
          </cell>
          <cell r="Z51">
            <v>117</v>
          </cell>
        </row>
        <row r="52">
          <cell r="B52" t="str">
            <v>Badin, NC</v>
          </cell>
          <cell r="N52">
            <v>0</v>
          </cell>
          <cell r="O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B53" t="str">
            <v>Messena, NY</v>
          </cell>
          <cell r="N53">
            <v>25</v>
          </cell>
          <cell r="O53">
            <v>25</v>
          </cell>
          <cell r="Q53">
            <v>25</v>
          </cell>
          <cell r="R53">
            <v>25</v>
          </cell>
          <cell r="S53">
            <v>25</v>
          </cell>
          <cell r="T53">
            <v>25</v>
          </cell>
          <cell r="U53">
            <v>100</v>
          </cell>
          <cell r="V53">
            <v>25</v>
          </cell>
          <cell r="W53">
            <v>25</v>
          </cell>
          <cell r="X53">
            <v>25</v>
          </cell>
          <cell r="Y53">
            <v>25</v>
          </cell>
          <cell r="Z53">
            <v>100</v>
          </cell>
        </row>
        <row r="54">
          <cell r="B54" t="str">
            <v>St. Lawrence, NY</v>
          </cell>
          <cell r="N54">
            <v>23.75</v>
          </cell>
          <cell r="O54">
            <v>23.75</v>
          </cell>
          <cell r="Q54">
            <v>23.75</v>
          </cell>
          <cell r="R54">
            <v>23.75</v>
          </cell>
          <cell r="S54">
            <v>23.75</v>
          </cell>
          <cell r="T54">
            <v>23.75</v>
          </cell>
          <cell r="U54">
            <v>95</v>
          </cell>
          <cell r="V54">
            <v>23.75</v>
          </cell>
          <cell r="W54">
            <v>23.75</v>
          </cell>
          <cell r="X54">
            <v>23.75</v>
          </cell>
          <cell r="Y54">
            <v>23.75</v>
          </cell>
          <cell r="Z54">
            <v>95</v>
          </cell>
        </row>
        <row r="55">
          <cell r="B55" t="str">
            <v>Mount Holly, SC</v>
          </cell>
          <cell r="N55">
            <v>26.75</v>
          </cell>
          <cell r="O55">
            <v>26.75</v>
          </cell>
          <cell r="Q55">
            <v>26.75</v>
          </cell>
          <cell r="R55">
            <v>26.75</v>
          </cell>
          <cell r="S55">
            <v>26.75</v>
          </cell>
          <cell r="T55">
            <v>26.75</v>
          </cell>
          <cell r="U55">
            <v>107</v>
          </cell>
          <cell r="V55">
            <v>26.75</v>
          </cell>
          <cell r="W55">
            <v>26.75</v>
          </cell>
          <cell r="X55">
            <v>26.75</v>
          </cell>
          <cell r="Y55">
            <v>26.75</v>
          </cell>
          <cell r="Z55">
            <v>107</v>
          </cell>
        </row>
        <row r="56">
          <cell r="B56" t="str">
            <v>Alcoa, TN</v>
          </cell>
          <cell r="N56">
            <v>52.5</v>
          </cell>
          <cell r="O56">
            <v>52.5</v>
          </cell>
          <cell r="Q56">
            <v>52.5</v>
          </cell>
          <cell r="R56">
            <v>52.5</v>
          </cell>
          <cell r="S56">
            <v>52.5</v>
          </cell>
          <cell r="T56">
            <v>52.5</v>
          </cell>
          <cell r="U56">
            <v>210</v>
          </cell>
          <cell r="V56">
            <v>52.5</v>
          </cell>
          <cell r="W56">
            <v>52.5</v>
          </cell>
          <cell r="X56">
            <v>52.5</v>
          </cell>
          <cell r="Y56">
            <v>52.5</v>
          </cell>
          <cell r="Z56">
            <v>210</v>
          </cell>
        </row>
        <row r="57">
          <cell r="B57" t="str">
            <v>Rockdale, TX</v>
          </cell>
          <cell r="N57">
            <v>66</v>
          </cell>
          <cell r="O57">
            <v>66</v>
          </cell>
          <cell r="Q57">
            <v>66</v>
          </cell>
          <cell r="R57">
            <v>66</v>
          </cell>
          <cell r="S57">
            <v>66</v>
          </cell>
          <cell r="T57">
            <v>66</v>
          </cell>
          <cell r="U57">
            <v>264</v>
          </cell>
          <cell r="V57">
            <v>66</v>
          </cell>
          <cell r="W57">
            <v>66</v>
          </cell>
          <cell r="X57">
            <v>66</v>
          </cell>
          <cell r="Y57">
            <v>66</v>
          </cell>
          <cell r="Z57">
            <v>264</v>
          </cell>
        </row>
        <row r="58">
          <cell r="B58" t="str">
            <v>Ferndale, WA (Intalco)</v>
          </cell>
          <cell r="N58">
            <v>42.5</v>
          </cell>
          <cell r="O58">
            <v>15</v>
          </cell>
          <cell r="Q58">
            <v>13.75</v>
          </cell>
          <cell r="R58">
            <v>13.75</v>
          </cell>
          <cell r="S58">
            <v>13.75</v>
          </cell>
          <cell r="T58">
            <v>13.75</v>
          </cell>
          <cell r="U58">
            <v>55</v>
          </cell>
          <cell r="V58">
            <v>13.75</v>
          </cell>
          <cell r="W58">
            <v>13.75</v>
          </cell>
          <cell r="X58">
            <v>13.75</v>
          </cell>
          <cell r="Y58">
            <v>13.75</v>
          </cell>
          <cell r="Z58">
            <v>55</v>
          </cell>
        </row>
        <row r="59">
          <cell r="B59" t="str">
            <v>Wenatchee, WA</v>
          </cell>
          <cell r="N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</row>
        <row r="60">
          <cell r="B60" t="str">
            <v>Fjardaal, Iceland</v>
          </cell>
        </row>
        <row r="61">
          <cell r="B61" t="str">
            <v>Adjustment</v>
          </cell>
          <cell r="N61">
            <v>34.5</v>
          </cell>
          <cell r="O61">
            <v>35</v>
          </cell>
          <cell r="Q61">
            <v>35</v>
          </cell>
          <cell r="R61">
            <v>35</v>
          </cell>
          <cell r="S61">
            <v>35</v>
          </cell>
          <cell r="T61">
            <v>35</v>
          </cell>
          <cell r="U61">
            <v>138</v>
          </cell>
          <cell r="V61">
            <v>35</v>
          </cell>
          <cell r="W61">
            <v>35</v>
          </cell>
          <cell r="X61">
            <v>35</v>
          </cell>
          <cell r="Y61">
            <v>35</v>
          </cell>
          <cell r="Z61">
            <v>138</v>
          </cell>
        </row>
        <row r="63">
          <cell r="B63" t="str">
            <v>Aluminum Prod ('000 mt)</v>
          </cell>
          <cell r="C63">
            <v>2471</v>
          </cell>
          <cell r="D63">
            <v>2851</v>
          </cell>
          <cell r="E63">
            <v>3539</v>
          </cell>
          <cell r="F63">
            <v>3488</v>
          </cell>
          <cell r="G63">
            <v>841</v>
          </cell>
          <cell r="H63">
            <v>878</v>
          </cell>
          <cell r="I63">
            <v>891</v>
          </cell>
          <cell r="J63">
            <v>890</v>
          </cell>
          <cell r="K63">
            <v>3500</v>
          </cell>
          <cell r="L63">
            <v>881</v>
          </cell>
          <cell r="M63">
            <v>883</v>
          </cell>
          <cell r="N63">
            <v>885</v>
          </cell>
          <cell r="O63">
            <v>858</v>
          </cell>
          <cell r="P63">
            <v>3507</v>
          </cell>
          <cell r="Q63">
            <v>856.75</v>
          </cell>
          <cell r="R63">
            <v>856.75</v>
          </cell>
          <cell r="S63">
            <v>856.75</v>
          </cell>
          <cell r="T63">
            <v>856.75</v>
          </cell>
          <cell r="U63">
            <v>3427</v>
          </cell>
          <cell r="V63">
            <v>856.75</v>
          </cell>
          <cell r="W63">
            <v>856.75</v>
          </cell>
          <cell r="X63">
            <v>856.75</v>
          </cell>
          <cell r="Y63">
            <v>856.75</v>
          </cell>
          <cell r="Z63">
            <v>3427</v>
          </cell>
        </row>
        <row r="65">
          <cell r="B65" t="str">
            <v>3rd Party Shipments (mt)</v>
          </cell>
        </row>
        <row r="66">
          <cell r="B66" t="str">
            <v>Alumina &amp; Chemicals</v>
          </cell>
          <cell r="C66">
            <v>7130</v>
          </cell>
          <cell r="D66">
            <v>7054</v>
          </cell>
          <cell r="E66">
            <v>7472</v>
          </cell>
          <cell r="F66">
            <v>7217</v>
          </cell>
          <cell r="G66">
            <v>1825</v>
          </cell>
          <cell r="H66">
            <v>1796</v>
          </cell>
          <cell r="I66">
            <v>1939</v>
          </cell>
          <cell r="J66">
            <v>1926</v>
          </cell>
          <cell r="K66">
            <v>7486</v>
          </cell>
          <cell r="L66">
            <v>1794</v>
          </cell>
          <cell r="M66">
            <v>1939</v>
          </cell>
          <cell r="N66">
            <v>1982</v>
          </cell>
          <cell r="O66">
            <v>1956</v>
          </cell>
          <cell r="P66">
            <v>7671</v>
          </cell>
          <cell r="Q66">
            <v>1970</v>
          </cell>
          <cell r="R66">
            <v>1970</v>
          </cell>
          <cell r="S66">
            <v>1970</v>
          </cell>
          <cell r="T66">
            <v>1970</v>
          </cell>
          <cell r="U66">
            <v>7880</v>
          </cell>
          <cell r="V66">
            <v>1980</v>
          </cell>
          <cell r="W66">
            <v>1980</v>
          </cell>
          <cell r="X66">
            <v>1980</v>
          </cell>
          <cell r="Y66">
            <v>1980</v>
          </cell>
          <cell r="Z66">
            <v>7920</v>
          </cell>
        </row>
        <row r="67">
          <cell r="B67" t="str">
            <v>Primary  Metals</v>
          </cell>
          <cell r="C67">
            <v>1392</v>
          </cell>
          <cell r="D67">
            <v>1442</v>
          </cell>
          <cell r="E67">
            <v>2071</v>
          </cell>
          <cell r="F67">
            <v>1873</v>
          </cell>
          <cell r="G67">
            <v>503</v>
          </cell>
          <cell r="H67">
            <v>507</v>
          </cell>
          <cell r="I67">
            <v>517</v>
          </cell>
          <cell r="J67">
            <v>546</v>
          </cell>
          <cell r="K67">
            <v>2073</v>
          </cell>
          <cell r="L67">
            <v>453</v>
          </cell>
          <cell r="M67">
            <v>495</v>
          </cell>
          <cell r="N67">
            <v>488</v>
          </cell>
          <cell r="O67">
            <v>516</v>
          </cell>
          <cell r="P67">
            <v>1952</v>
          </cell>
          <cell r="Q67">
            <v>500</v>
          </cell>
          <cell r="R67">
            <v>505</v>
          </cell>
          <cell r="S67">
            <v>510</v>
          </cell>
          <cell r="T67">
            <v>510</v>
          </cell>
          <cell r="U67">
            <v>2025</v>
          </cell>
          <cell r="V67">
            <v>510</v>
          </cell>
          <cell r="W67">
            <v>510</v>
          </cell>
          <cell r="X67">
            <v>510</v>
          </cell>
          <cell r="Y67">
            <v>510</v>
          </cell>
          <cell r="Z67">
            <v>2040</v>
          </cell>
        </row>
        <row r="68">
          <cell r="B68" t="str">
            <v>Flat-Rolled Prod</v>
          </cell>
          <cell r="C68">
            <v>1764</v>
          </cell>
          <cell r="D68">
            <v>1982</v>
          </cell>
          <cell r="E68">
            <v>1960</v>
          </cell>
          <cell r="F68">
            <v>1818</v>
          </cell>
          <cell r="G68">
            <v>439</v>
          </cell>
          <cell r="H68">
            <v>456</v>
          </cell>
          <cell r="I68">
            <v>446</v>
          </cell>
          <cell r="J68">
            <v>433</v>
          </cell>
          <cell r="K68">
            <v>1774</v>
          </cell>
          <cell r="L68">
            <v>434</v>
          </cell>
          <cell r="M68">
            <v>453</v>
          </cell>
          <cell r="N68">
            <v>450</v>
          </cell>
          <cell r="O68">
            <v>482</v>
          </cell>
          <cell r="P68">
            <v>1819</v>
          </cell>
          <cell r="Q68">
            <v>451.36</v>
          </cell>
          <cell r="R68">
            <v>473.38499999999999</v>
          </cell>
          <cell r="S68">
            <v>472.5</v>
          </cell>
          <cell r="T68">
            <v>506.1</v>
          </cell>
          <cell r="U68">
            <v>1903.345</v>
          </cell>
          <cell r="V68">
            <v>473.92800000000005</v>
          </cell>
          <cell r="W68">
            <v>497.05425000000002</v>
          </cell>
          <cell r="X68">
            <v>496.125</v>
          </cell>
          <cell r="Y68">
            <v>531.40499999999997</v>
          </cell>
          <cell r="Z68">
            <v>1998.5122500000002</v>
          </cell>
        </row>
        <row r="69">
          <cell r="B69" t="str">
            <v>Engineered Products</v>
          </cell>
          <cell r="C69">
            <v>729</v>
          </cell>
          <cell r="D69">
            <v>989</v>
          </cell>
          <cell r="E69">
            <v>1021</v>
          </cell>
          <cell r="F69">
            <v>900</v>
          </cell>
          <cell r="G69">
            <v>221</v>
          </cell>
          <cell r="H69">
            <v>244</v>
          </cell>
          <cell r="I69">
            <v>223</v>
          </cell>
          <cell r="J69">
            <v>203</v>
          </cell>
          <cell r="K69">
            <v>891</v>
          </cell>
          <cell r="L69">
            <v>217</v>
          </cell>
          <cell r="M69">
            <v>214</v>
          </cell>
          <cell r="N69">
            <v>215</v>
          </cell>
          <cell r="O69">
            <v>213</v>
          </cell>
          <cell r="P69">
            <v>859</v>
          </cell>
          <cell r="Q69">
            <v>225.68</v>
          </cell>
          <cell r="R69">
            <v>223.63</v>
          </cell>
          <cell r="S69">
            <v>225.75</v>
          </cell>
          <cell r="T69">
            <v>223.65</v>
          </cell>
          <cell r="U69">
            <v>898.71</v>
          </cell>
          <cell r="V69">
            <v>236.96400000000003</v>
          </cell>
          <cell r="W69">
            <v>234.8115</v>
          </cell>
          <cell r="X69">
            <v>237.03749999999999</v>
          </cell>
          <cell r="Y69">
            <v>234.83250000000001</v>
          </cell>
          <cell r="Z69">
            <v>943.64550000000008</v>
          </cell>
        </row>
        <row r="70">
          <cell r="B70" t="str">
            <v>Packaging and Consumer</v>
          </cell>
          <cell r="C70">
            <v>10</v>
          </cell>
          <cell r="D70">
            <v>9</v>
          </cell>
          <cell r="E70">
            <v>119</v>
          </cell>
          <cell r="F70">
            <v>141</v>
          </cell>
          <cell r="G70">
            <v>30</v>
          </cell>
          <cell r="H70">
            <v>31</v>
          </cell>
          <cell r="I70">
            <v>46</v>
          </cell>
          <cell r="J70">
            <v>55</v>
          </cell>
          <cell r="K70">
            <v>162</v>
          </cell>
          <cell r="L70">
            <v>36</v>
          </cell>
          <cell r="M70">
            <v>42</v>
          </cell>
          <cell r="N70">
            <v>40</v>
          </cell>
          <cell r="O70">
            <v>49</v>
          </cell>
          <cell r="P70">
            <v>167</v>
          </cell>
          <cell r="Q70">
            <v>37.44</v>
          </cell>
          <cell r="R70">
            <v>43.89</v>
          </cell>
          <cell r="S70">
            <v>42</v>
          </cell>
          <cell r="T70">
            <v>51.45</v>
          </cell>
          <cell r="U70">
            <v>174.78</v>
          </cell>
          <cell r="V70">
            <v>39.311999999999998</v>
          </cell>
          <cell r="W70">
            <v>46.084500000000006</v>
          </cell>
          <cell r="X70">
            <v>44.1</v>
          </cell>
          <cell r="Y70">
            <v>54.022500000000001</v>
          </cell>
          <cell r="Z70">
            <v>183.51900000000001</v>
          </cell>
        </row>
        <row r="71">
          <cell r="B71" t="str">
            <v>Other</v>
          </cell>
          <cell r="C71">
            <v>56</v>
          </cell>
          <cell r="D71">
            <v>56</v>
          </cell>
          <cell r="E71">
            <v>187</v>
          </cell>
          <cell r="F71">
            <v>228</v>
          </cell>
          <cell r="G71">
            <v>58</v>
          </cell>
          <cell r="H71">
            <v>87</v>
          </cell>
          <cell r="I71">
            <v>80</v>
          </cell>
          <cell r="J71">
            <v>83</v>
          </cell>
          <cell r="K71">
            <v>308</v>
          </cell>
          <cell r="L71">
            <v>52</v>
          </cell>
          <cell r="M71">
            <v>56</v>
          </cell>
          <cell r="N71">
            <v>62</v>
          </cell>
          <cell r="O71">
            <v>60</v>
          </cell>
          <cell r="P71">
            <v>230</v>
          </cell>
          <cell r="Q71">
            <v>54.08</v>
          </cell>
          <cell r="R71">
            <v>58.52</v>
          </cell>
          <cell r="S71">
            <v>65.099999999999994</v>
          </cell>
          <cell r="T71">
            <v>63</v>
          </cell>
          <cell r="U71">
            <v>240.7</v>
          </cell>
          <cell r="V71">
            <v>56.783999999999999</v>
          </cell>
          <cell r="W71">
            <v>61.445999999999998</v>
          </cell>
          <cell r="X71">
            <v>68.355000000000004</v>
          </cell>
          <cell r="Y71">
            <v>66.150000000000006</v>
          </cell>
          <cell r="Z71">
            <v>252.73500000000001</v>
          </cell>
        </row>
        <row r="72">
          <cell r="B72" t="str">
            <v>Total 3rd Party Shipments (mt)</v>
          </cell>
          <cell r="C72">
            <v>3951</v>
          </cell>
          <cell r="D72">
            <v>4478</v>
          </cell>
          <cell r="E72">
            <v>5358</v>
          </cell>
          <cell r="F72">
            <v>4960</v>
          </cell>
          <cell r="G72">
            <v>1251</v>
          </cell>
          <cell r="H72">
            <v>1325</v>
          </cell>
          <cell r="I72">
            <v>1312</v>
          </cell>
          <cell r="J72">
            <v>1320</v>
          </cell>
          <cell r="K72">
            <v>5208</v>
          </cell>
          <cell r="L72">
            <v>1192</v>
          </cell>
          <cell r="M72">
            <v>1260</v>
          </cell>
          <cell r="N72">
            <v>1255</v>
          </cell>
          <cell r="O72">
            <v>1320</v>
          </cell>
          <cell r="P72">
            <v>5027</v>
          </cell>
          <cell r="Q72">
            <v>1268.56</v>
          </cell>
          <cell r="R72">
            <v>1304.425</v>
          </cell>
          <cell r="S72">
            <v>1315.35</v>
          </cell>
          <cell r="T72">
            <v>1354.2</v>
          </cell>
          <cell r="U72">
            <v>5242.5349999999999</v>
          </cell>
          <cell r="V72">
            <v>1316.9880000000001</v>
          </cell>
          <cell r="W72">
            <v>1349.3962499999998</v>
          </cell>
          <cell r="X72">
            <v>1355.6174999999998</v>
          </cell>
          <cell r="Y72">
            <v>1396.41</v>
          </cell>
          <cell r="Z72">
            <v>5418.4117500000002</v>
          </cell>
        </row>
        <row r="74">
          <cell r="B74" t="str">
            <v>Segment Sales (Intersegment):</v>
          </cell>
        </row>
        <row r="75">
          <cell r="B75" t="str">
            <v>Alumina &amp; Chemicals</v>
          </cell>
          <cell r="C75">
            <v>832</v>
          </cell>
          <cell r="D75">
            <v>925</v>
          </cell>
          <cell r="E75">
            <v>1104</v>
          </cell>
          <cell r="F75">
            <v>1021</v>
          </cell>
          <cell r="G75">
            <v>229</v>
          </cell>
          <cell r="H75">
            <v>233</v>
          </cell>
          <cell r="I75">
            <v>235</v>
          </cell>
          <cell r="J75">
            <v>258</v>
          </cell>
          <cell r="K75">
            <v>955</v>
          </cell>
          <cell r="L75">
            <v>240</v>
          </cell>
          <cell r="M75">
            <v>248</v>
          </cell>
          <cell r="N75">
            <v>258</v>
          </cell>
          <cell r="O75">
            <v>275</v>
          </cell>
          <cell r="P75">
            <v>1021</v>
          </cell>
          <cell r="Q75">
            <v>291.68285077951009</v>
          </cell>
          <cell r="R75">
            <v>278.6085539714868</v>
          </cell>
          <cell r="S75">
            <v>273.45547528517108</v>
          </cell>
          <cell r="T75">
            <v>286.03591417910445</v>
          </cell>
          <cell r="U75">
            <v>1129.7827942152726</v>
          </cell>
          <cell r="V75">
            <v>296.33853006681517</v>
          </cell>
          <cell r="W75">
            <v>280.02281059063137</v>
          </cell>
          <cell r="X75">
            <v>271.93003802281362</v>
          </cell>
          <cell r="Y75">
            <v>284.44029850746267</v>
          </cell>
          <cell r="Z75">
            <v>1132.7316771877229</v>
          </cell>
        </row>
        <row r="76">
          <cell r="B76" t="str">
            <v>Primary Metals</v>
          </cell>
          <cell r="C76">
            <v>2509</v>
          </cell>
          <cell r="D76">
            <v>2793</v>
          </cell>
          <cell r="E76">
            <v>3395</v>
          </cell>
          <cell r="F76">
            <v>2849</v>
          </cell>
          <cell r="G76">
            <v>629</v>
          </cell>
          <cell r="H76">
            <v>770</v>
          </cell>
          <cell r="I76">
            <v>637</v>
          </cell>
          <cell r="J76">
            <v>619</v>
          </cell>
          <cell r="K76">
            <v>2655</v>
          </cell>
          <cell r="L76">
            <v>840</v>
          </cell>
          <cell r="M76">
            <v>690</v>
          </cell>
          <cell r="N76">
            <v>740</v>
          </cell>
          <cell r="O76">
            <v>828</v>
          </cell>
          <cell r="P76">
            <v>3098</v>
          </cell>
          <cell r="Q76">
            <v>897.31921311475401</v>
          </cell>
          <cell r="R76">
            <v>811.14342299999998</v>
          </cell>
          <cell r="S76">
            <v>897.28115400000002</v>
          </cell>
          <cell r="T76">
            <v>945.84625863287692</v>
          </cell>
          <cell r="U76">
            <v>3551.590048747631</v>
          </cell>
          <cell r="V76">
            <v>956.69183438251355</v>
          </cell>
          <cell r="W76">
            <v>896.27332679999984</v>
          </cell>
          <cell r="X76">
            <v>948.26303775000008</v>
          </cell>
          <cell r="Y76">
            <v>988.35620284109598</v>
          </cell>
          <cell r="Z76">
            <v>3789.5844017736094</v>
          </cell>
        </row>
        <row r="77">
          <cell r="B77" t="str">
            <v>Flat-Rolled Prod</v>
          </cell>
          <cell r="C77">
            <v>59</v>
          </cell>
          <cell r="D77">
            <v>51</v>
          </cell>
          <cell r="E77">
            <v>97</v>
          </cell>
          <cell r="F77">
            <v>64</v>
          </cell>
          <cell r="G77">
            <v>15</v>
          </cell>
          <cell r="H77">
            <v>18</v>
          </cell>
          <cell r="I77">
            <v>21</v>
          </cell>
          <cell r="J77">
            <v>14</v>
          </cell>
          <cell r="K77">
            <v>68</v>
          </cell>
          <cell r="L77">
            <v>20</v>
          </cell>
          <cell r="M77">
            <v>15</v>
          </cell>
          <cell r="N77">
            <v>17</v>
          </cell>
          <cell r="O77">
            <v>14</v>
          </cell>
          <cell r="P77">
            <v>66</v>
          </cell>
          <cell r="Q77">
            <v>20.8</v>
          </cell>
          <cell r="R77">
            <v>15.675000000000001</v>
          </cell>
          <cell r="S77">
            <v>17.850000000000001</v>
          </cell>
          <cell r="T77">
            <v>14.7</v>
          </cell>
          <cell r="U77">
            <v>69.025000000000006</v>
          </cell>
          <cell r="V77">
            <v>21.84</v>
          </cell>
          <cell r="W77">
            <v>16.458749999999998</v>
          </cell>
          <cell r="X77">
            <v>18.7425</v>
          </cell>
          <cell r="Y77">
            <v>15.435</v>
          </cell>
          <cell r="Z77">
            <v>72.476249999999993</v>
          </cell>
        </row>
        <row r="78">
          <cell r="B78" t="str">
            <v>Engineered Prod</v>
          </cell>
          <cell r="C78">
            <v>11</v>
          </cell>
          <cell r="D78">
            <v>26</v>
          </cell>
          <cell r="E78">
            <v>62</v>
          </cell>
          <cell r="F78">
            <v>35</v>
          </cell>
          <cell r="G78">
            <v>8</v>
          </cell>
          <cell r="H78">
            <v>10</v>
          </cell>
          <cell r="I78">
            <v>8</v>
          </cell>
          <cell r="J78">
            <v>8</v>
          </cell>
          <cell r="K78">
            <v>34</v>
          </cell>
          <cell r="L78">
            <v>9</v>
          </cell>
          <cell r="M78">
            <v>5</v>
          </cell>
          <cell r="N78">
            <v>5</v>
          </cell>
          <cell r="O78">
            <v>5</v>
          </cell>
          <cell r="P78">
            <v>24</v>
          </cell>
          <cell r="Q78">
            <v>9.36</v>
          </cell>
          <cell r="R78">
            <v>5.2249999999999996</v>
          </cell>
          <cell r="S78">
            <v>5.25</v>
          </cell>
          <cell r="T78">
            <v>5.25</v>
          </cell>
          <cell r="U78">
            <v>25.085000000000001</v>
          </cell>
          <cell r="V78">
            <v>9.8279999999999994</v>
          </cell>
          <cell r="W78">
            <v>5.4862500000000001</v>
          </cell>
          <cell r="X78">
            <v>5.5125000000000002</v>
          </cell>
          <cell r="Y78">
            <v>5.5125000000000002</v>
          </cell>
          <cell r="Z78">
            <v>26.33925</v>
          </cell>
        </row>
        <row r="79">
          <cell r="B79" t="str">
            <v>Total Segment Sales (Inter)</v>
          </cell>
          <cell r="C79">
            <v>3411</v>
          </cell>
          <cell r="D79">
            <v>3795</v>
          </cell>
          <cell r="E79">
            <v>4658</v>
          </cell>
          <cell r="F79">
            <v>3969</v>
          </cell>
          <cell r="G79">
            <v>881</v>
          </cell>
          <cell r="H79">
            <v>1031</v>
          </cell>
          <cell r="I79">
            <v>901</v>
          </cell>
          <cell r="J79">
            <v>899</v>
          </cell>
          <cell r="K79">
            <v>3712</v>
          </cell>
          <cell r="L79">
            <v>1109</v>
          </cell>
          <cell r="M79">
            <v>958</v>
          </cell>
          <cell r="N79">
            <v>1020</v>
          </cell>
          <cell r="O79">
            <v>1122</v>
          </cell>
          <cell r="P79">
            <v>4209</v>
          </cell>
          <cell r="Q79">
            <v>1219.1620638942641</v>
          </cell>
          <cell r="R79">
            <v>1110.6519769714866</v>
          </cell>
          <cell r="S79">
            <v>1193.8366292851711</v>
          </cell>
          <cell r="T79">
            <v>1251.8321728119815</v>
          </cell>
          <cell r="U79">
            <v>4775.4828429629033</v>
          </cell>
          <cell r="V79">
            <v>1284.6983644493287</v>
          </cell>
          <cell r="W79">
            <v>1198.2411373906311</v>
          </cell>
          <cell r="X79">
            <v>1244.4480757728138</v>
          </cell>
          <cell r="Y79">
            <v>1293.7440013485586</v>
          </cell>
          <cell r="Z79">
            <v>5021.1315789613318</v>
          </cell>
        </row>
        <row r="81">
          <cell r="B81" t="str">
            <v>Segment Sales Growth (Year/Year)</v>
          </cell>
        </row>
        <row r="82">
          <cell r="B82" t="str">
            <v>Alumina &amp; Chemicals</v>
          </cell>
          <cell r="D82">
            <v>-2.707092582566295E-3</v>
          </cell>
          <cell r="E82">
            <v>0.14440825190010864</v>
          </cell>
          <cell r="F82">
            <v>-9.4876660341555952E-2</v>
          </cell>
          <cell r="K82">
            <v>-8.6477987421383684E-2</v>
          </cell>
          <cell r="L82">
            <v>5.647058823529405E-2</v>
          </cell>
          <cell r="M82">
            <v>0.17183770883054894</v>
          </cell>
          <cell r="N82">
            <v>0.12153518123667384</v>
          </cell>
          <cell r="O82">
            <v>0.24651162790697678</v>
          </cell>
          <cell r="P82">
            <v>0.14859437751004023</v>
          </cell>
          <cell r="Q82">
            <v>0.21534521158129194</v>
          </cell>
          <cell r="R82">
            <v>0.12342158859470476</v>
          </cell>
          <cell r="S82">
            <v>5.9904942965779417E-2</v>
          </cell>
          <cell r="T82">
            <v>4.0130597014925273E-2</v>
          </cell>
          <cell r="U82">
            <v>0.10504995004994999</v>
          </cell>
          <cell r="V82">
            <v>1.5961443310304135E-2</v>
          </cell>
          <cell r="W82">
            <v>5.0761421319795996E-3</v>
          </cell>
          <cell r="X82">
            <v>-5.5783752757798677E-3</v>
          </cell>
          <cell r="Y82">
            <v>-5.5783752757798677E-3</v>
          </cell>
          <cell r="Z82">
            <v>2.3911657950286269E-3</v>
          </cell>
        </row>
        <row r="83">
          <cell r="B83" t="str">
            <v>Primary Metals</v>
          </cell>
          <cell r="D83">
            <v>6.4608076009501136E-2</v>
          </cell>
          <cell r="E83">
            <v>0.6760374832663989</v>
          </cell>
          <cell r="F83">
            <v>-8.6261980830670937E-2</v>
          </cell>
          <cell r="K83">
            <v>-7.5174825174825211E-2</v>
          </cell>
          <cell r="L83">
            <v>-4.1884816753926746E-2</v>
          </cell>
          <cell r="M83">
            <v>2.1573604060913798E-2</v>
          </cell>
          <cell r="N83">
            <v>3.0303030303030276E-2</v>
          </cell>
          <cell r="O83">
            <v>5.5421686746987886E-2</v>
          </cell>
          <cell r="P83">
            <v>1.7328292375551335E-2</v>
          </cell>
          <cell r="Q83">
            <v>0.20471147540983603</v>
          </cell>
          <cell r="R83">
            <v>0.17557017826086962</v>
          </cell>
          <cell r="S83">
            <v>0.21254210000000007</v>
          </cell>
          <cell r="T83">
            <v>0.14232639931506874</v>
          </cell>
          <cell r="U83">
            <v>0.18250079681015796</v>
          </cell>
          <cell r="V83">
            <v>0.19850000000000034</v>
          </cell>
          <cell r="W83">
            <v>0.10495049504950482</v>
          </cell>
          <cell r="X83">
            <v>5.6818181818181879E-2</v>
          </cell>
          <cell r="Y83">
            <v>4.4943820224718989E-2</v>
          </cell>
          <cell r="Z83">
            <v>9.8357342879413334E-2</v>
          </cell>
        </row>
        <row r="84">
          <cell r="B84" t="str">
            <v>Flat-Rolled Prod</v>
          </cell>
          <cell r="D84">
            <v>4.3469387755102007E-2</v>
          </cell>
          <cell r="E84">
            <v>6.512810483082343E-2</v>
          </cell>
          <cell r="F84">
            <v>-8.2078589790672063E-2</v>
          </cell>
          <cell r="K84">
            <v>-7.1814362872574478E-2</v>
          </cell>
          <cell r="L84">
            <v>-3.4602076124568004E-3</v>
          </cell>
          <cell r="M84">
            <v>6.7114093959732557E-3</v>
          </cell>
          <cell r="N84">
            <v>1.2048192771084265E-2</v>
          </cell>
          <cell r="O84">
            <v>0.13893805309734519</v>
          </cell>
          <cell r="P84">
            <v>3.7715517241379226E-2</v>
          </cell>
          <cell r="Q84">
            <v>0.04</v>
          </cell>
          <cell r="R84">
            <v>4.4999999999999998E-2</v>
          </cell>
          <cell r="S84">
            <v>0.05</v>
          </cell>
          <cell r="T84">
            <v>0.05</v>
          </cell>
          <cell r="U84">
            <v>4.6361370716510919E-2</v>
          </cell>
          <cell r="V84">
            <v>0.05</v>
          </cell>
          <cell r="W84">
            <v>0.05</v>
          </cell>
          <cell r="X84">
            <v>0.05</v>
          </cell>
          <cell r="Y84">
            <v>0.05</v>
          </cell>
          <cell r="Z84">
            <v>0.05</v>
          </cell>
        </row>
        <row r="85">
          <cell r="B85" t="str">
            <v>Engineered Prod</v>
          </cell>
          <cell r="D85">
            <v>0.19871382636655954</v>
          </cell>
          <cell r="E85">
            <v>0.3945815450643777</v>
          </cell>
          <cell r="F85">
            <v>0.1088670898249664</v>
          </cell>
          <cell r="K85">
            <v>-0.12957502168256718</v>
          </cell>
          <cell r="L85">
            <v>3.1842304776345642E-2</v>
          </cell>
          <cell r="M85">
            <v>6.7669172932330879E-2</v>
          </cell>
          <cell r="N85">
            <v>7.6736672051696209E-2</v>
          </cell>
          <cell r="O85">
            <v>0.21573828470380185</v>
          </cell>
          <cell r="P85">
            <v>9.3862096452770105E-2</v>
          </cell>
          <cell r="Q85">
            <v>0.04</v>
          </cell>
          <cell r="R85">
            <v>4.4999999999999998E-2</v>
          </cell>
          <cell r="S85">
            <v>0.05</v>
          </cell>
          <cell r="T85">
            <v>0.05</v>
          </cell>
          <cell r="U85">
            <v>4.6226999453452322E-2</v>
          </cell>
          <cell r="V85">
            <v>0.05</v>
          </cell>
          <cell r="W85">
            <v>0.05</v>
          </cell>
          <cell r="X85">
            <v>0.05</v>
          </cell>
          <cell r="Y85">
            <v>0.05</v>
          </cell>
          <cell r="Z85">
            <v>0.05</v>
          </cell>
        </row>
        <row r="86">
          <cell r="B86" t="str">
            <v>Packaging and Consumer</v>
          </cell>
          <cell r="D86">
            <v>-6.425233644859818E-2</v>
          </cell>
          <cell r="E86">
            <v>1.595505617977528</v>
          </cell>
          <cell r="F86">
            <v>0.2943722943722944</v>
          </cell>
          <cell r="K86">
            <v>7.097733184689714E-2</v>
          </cell>
          <cell r="L86">
            <v>0.21359223300970864</v>
          </cell>
          <cell r="M86">
            <v>0.2410714285714286</v>
          </cell>
          <cell r="N86">
            <v>0.1103723404255319</v>
          </cell>
          <cell r="O86">
            <v>-2.6190476190476208E-2</v>
          </cell>
          <cell r="P86">
            <v>0.12317834836918817</v>
          </cell>
          <cell r="Q86">
            <v>0.04</v>
          </cell>
          <cell r="R86">
            <v>4.4999999999999998E-2</v>
          </cell>
          <cell r="S86">
            <v>0.05</v>
          </cell>
          <cell r="T86">
            <v>0.05</v>
          </cell>
          <cell r="U86">
            <v>4.6394810009267706E-2</v>
          </cell>
          <cell r="V86">
            <v>0.05</v>
          </cell>
          <cell r="W86">
            <v>0.05</v>
          </cell>
          <cell r="X86">
            <v>0.05</v>
          </cell>
          <cell r="Y86">
            <v>0.05</v>
          </cell>
          <cell r="Z86">
            <v>0.05</v>
          </cell>
        </row>
        <row r="87">
          <cell r="B87" t="str">
            <v>Other</v>
          </cell>
          <cell r="D87">
            <v>3.431763766959306E-2</v>
          </cell>
          <cell r="E87">
            <v>0.57060185185185186</v>
          </cell>
          <cell r="F87">
            <v>-9.0641120117907148E-2</v>
          </cell>
          <cell r="K87">
            <v>-0.2420313344138304</v>
          </cell>
          <cell r="L87">
            <v>8.0906148867313954E-2</v>
          </cell>
          <cell r="M87">
            <v>-6.2087186261558736E-2</v>
          </cell>
          <cell r="N87">
            <v>-0.12995896032831733</v>
          </cell>
          <cell r="O87">
            <v>-8.5714285714285743E-2</v>
          </cell>
          <cell r="P87">
            <v>-5.4169636493228812E-2</v>
          </cell>
          <cell r="Q87">
            <v>0.04</v>
          </cell>
          <cell r="R87">
            <v>4.4999999999999998E-2</v>
          </cell>
          <cell r="S87">
            <v>0.05</v>
          </cell>
          <cell r="T87">
            <v>0.05</v>
          </cell>
          <cell r="U87">
            <v>4.6145440844009178E-2</v>
          </cell>
          <cell r="V87">
            <v>0.05</v>
          </cell>
          <cell r="W87">
            <v>0.05</v>
          </cell>
          <cell r="X87">
            <v>0.05</v>
          </cell>
          <cell r="Y87">
            <v>0.05</v>
          </cell>
          <cell r="Z87">
            <v>0.05</v>
          </cell>
        </row>
        <row r="88">
          <cell r="B88" t="str">
            <v>Total Segment Sales Growth</v>
          </cell>
          <cell r="D88">
            <v>6.4800313234142592E-2</v>
          </cell>
          <cell r="E88">
            <v>0.38867438867438864</v>
          </cell>
          <cell r="F88">
            <v>-7.1494770289951548E-3</v>
          </cell>
          <cell r="K88">
            <v>-9.9302129172778586E-2</v>
          </cell>
          <cell r="L88">
            <v>4.3265306122449054E-2</v>
          </cell>
          <cell r="M88">
            <v>5.8549825513765086E-2</v>
          </cell>
          <cell r="N88">
            <v>3.4603421461897321E-2</v>
          </cell>
          <cell r="O88">
            <v>9.3064611736810798E-2</v>
          </cell>
          <cell r="P88">
            <v>5.7395252430538335E-2</v>
          </cell>
          <cell r="Q88">
            <v>7.8986463223787329E-2</v>
          </cell>
          <cell r="R88">
            <v>7.1302929212454069E-2</v>
          </cell>
          <cell r="S88">
            <v>7.5900855618188823E-2</v>
          </cell>
          <cell r="T88">
            <v>6.3663760990600338E-2</v>
          </cell>
          <cell r="U88">
            <v>7.230584677027907E-2</v>
          </cell>
          <cell r="V88">
            <v>7.0374284552527699E-2</v>
          </cell>
          <cell r="W88">
            <v>5.4653797258148673E-2</v>
          </cell>
          <cell r="X88">
            <v>4.5766749520581573E-2</v>
          </cell>
          <cell r="Y88">
            <v>4.3874242640695504E-2</v>
          </cell>
          <cell r="Z88">
            <v>5.3452288445633434E-2</v>
          </cell>
        </row>
        <row r="90">
          <cell r="B90" t="str">
            <v>REVENUE BUILDUP</v>
          </cell>
        </row>
        <row r="91">
          <cell r="B91" t="str">
            <v>Segment Sales (3rd Party):</v>
          </cell>
        </row>
        <row r="92">
          <cell r="B92" t="str">
            <v>Alumina &amp; Chemicals</v>
          </cell>
          <cell r="C92">
            <v>1847</v>
          </cell>
          <cell r="D92">
            <v>1842</v>
          </cell>
          <cell r="E92">
            <v>2108</v>
          </cell>
          <cell r="F92">
            <v>1908</v>
          </cell>
          <cell r="G92">
            <v>425</v>
          </cell>
          <cell r="H92">
            <v>419</v>
          </cell>
          <cell r="I92">
            <v>469</v>
          </cell>
          <cell r="J92">
            <v>430</v>
          </cell>
          <cell r="K92">
            <v>1743</v>
          </cell>
          <cell r="L92">
            <v>449</v>
          </cell>
          <cell r="M92">
            <v>491</v>
          </cell>
          <cell r="N92">
            <v>526</v>
          </cell>
          <cell r="O92">
            <v>536</v>
          </cell>
          <cell r="P92">
            <v>2002</v>
          </cell>
          <cell r="Q92">
            <v>545.69000000000005</v>
          </cell>
          <cell r="R92">
            <v>551.6</v>
          </cell>
          <cell r="S92">
            <v>557.51</v>
          </cell>
          <cell r="T92">
            <v>557.51</v>
          </cell>
          <cell r="U92">
            <v>2212.31</v>
          </cell>
          <cell r="V92">
            <v>554.4</v>
          </cell>
          <cell r="W92">
            <v>554.4</v>
          </cell>
          <cell r="X92">
            <v>554.4</v>
          </cell>
          <cell r="Y92">
            <v>554.4</v>
          </cell>
          <cell r="Z92">
            <v>2217.6</v>
          </cell>
        </row>
        <row r="93">
          <cell r="B93" t="str">
            <v>Primary Metals</v>
          </cell>
          <cell r="C93">
            <v>2105</v>
          </cell>
          <cell r="D93">
            <v>2241</v>
          </cell>
          <cell r="E93">
            <v>3756</v>
          </cell>
          <cell r="F93">
            <v>3432</v>
          </cell>
          <cell r="G93">
            <v>764</v>
          </cell>
          <cell r="H93">
            <v>788</v>
          </cell>
          <cell r="I93">
            <v>792</v>
          </cell>
          <cell r="J93">
            <v>830</v>
          </cell>
          <cell r="K93">
            <v>3174</v>
          </cell>
          <cell r="L93">
            <v>732</v>
          </cell>
          <cell r="M93">
            <v>805</v>
          </cell>
          <cell r="N93">
            <v>816</v>
          </cell>
          <cell r="O93">
            <v>876</v>
          </cell>
          <cell r="P93">
            <v>3229</v>
          </cell>
          <cell r="Q93">
            <v>881.84879999999998</v>
          </cell>
          <cell r="R93">
            <v>946.33399350000002</v>
          </cell>
          <cell r="S93">
            <v>989.43435360000001</v>
          </cell>
          <cell r="T93">
            <v>1000.6779258000001</v>
          </cell>
          <cell r="U93">
            <v>3818.2950729000004</v>
          </cell>
          <cell r="V93">
            <v>1056.8957868000002</v>
          </cell>
          <cell r="W93">
            <v>1045.6522146</v>
          </cell>
          <cell r="X93">
            <v>1045.6522146</v>
          </cell>
          <cell r="Y93">
            <v>1045.6522146</v>
          </cell>
          <cell r="Z93">
            <v>4193.8524305999999</v>
          </cell>
        </row>
        <row r="94">
          <cell r="B94" t="str">
            <v>Flat-Rolled Prod</v>
          </cell>
          <cell r="C94">
            <v>4900</v>
          </cell>
          <cell r="D94">
            <v>5113</v>
          </cell>
          <cell r="E94">
            <v>5446</v>
          </cell>
          <cell r="F94">
            <v>4999</v>
          </cell>
          <cell r="G94">
            <v>1156</v>
          </cell>
          <cell r="H94">
            <v>1192</v>
          </cell>
          <cell r="I94">
            <v>1162</v>
          </cell>
          <cell r="J94">
            <v>1130</v>
          </cell>
          <cell r="K94">
            <v>4640</v>
          </cell>
          <cell r="L94">
            <v>1152</v>
          </cell>
          <cell r="M94">
            <v>1200</v>
          </cell>
          <cell r="N94">
            <v>1176</v>
          </cell>
          <cell r="O94">
            <v>1287</v>
          </cell>
          <cell r="P94">
            <v>4815</v>
          </cell>
          <cell r="Q94">
            <v>1198.08</v>
          </cell>
          <cell r="R94">
            <v>1254</v>
          </cell>
          <cell r="S94">
            <v>1234.8</v>
          </cell>
          <cell r="T94">
            <v>1351.35</v>
          </cell>
          <cell r="U94">
            <v>5038.2299999999996</v>
          </cell>
          <cell r="V94">
            <v>1257.9839999999999</v>
          </cell>
          <cell r="W94">
            <v>1316.7</v>
          </cell>
          <cell r="X94">
            <v>1296.54</v>
          </cell>
          <cell r="Y94">
            <v>1418.9175000000002</v>
          </cell>
          <cell r="Z94">
            <v>5290.1415000000006</v>
          </cell>
        </row>
        <row r="95">
          <cell r="B95" t="str">
            <v>Engineered Prod</v>
          </cell>
          <cell r="C95">
            <v>3110</v>
          </cell>
          <cell r="D95">
            <v>3728</v>
          </cell>
          <cell r="E95">
            <v>5199</v>
          </cell>
          <cell r="F95">
            <v>5765</v>
          </cell>
          <cell r="G95">
            <v>1319</v>
          </cell>
          <cell r="H95">
            <v>1330</v>
          </cell>
          <cell r="I95">
            <v>1238</v>
          </cell>
          <cell r="J95">
            <v>1131</v>
          </cell>
          <cell r="K95">
            <v>5018</v>
          </cell>
          <cell r="L95">
            <v>1361</v>
          </cell>
          <cell r="M95">
            <v>1420</v>
          </cell>
          <cell r="N95">
            <v>1333</v>
          </cell>
          <cell r="O95">
            <v>1375</v>
          </cell>
          <cell r="P95">
            <v>5489</v>
          </cell>
          <cell r="Q95">
            <v>1415.44</v>
          </cell>
          <cell r="R95">
            <v>1483.9</v>
          </cell>
          <cell r="S95">
            <v>1399.65</v>
          </cell>
          <cell r="T95">
            <v>1443.75</v>
          </cell>
          <cell r="U95">
            <v>5742.74</v>
          </cell>
          <cell r="V95">
            <v>1486.2120000000002</v>
          </cell>
          <cell r="W95">
            <v>1558.095</v>
          </cell>
          <cell r="X95">
            <v>1469.6325000000002</v>
          </cell>
          <cell r="Y95">
            <v>1515.9375</v>
          </cell>
          <cell r="Z95">
            <v>6029.8770000000004</v>
          </cell>
        </row>
        <row r="96">
          <cell r="B96" t="str">
            <v>Packaging and Consumer</v>
          </cell>
          <cell r="C96">
            <v>856</v>
          </cell>
          <cell r="D96">
            <v>801</v>
          </cell>
          <cell r="E96">
            <v>2079</v>
          </cell>
          <cell r="F96">
            <v>2691</v>
          </cell>
          <cell r="G96">
            <v>618</v>
          </cell>
          <cell r="H96">
            <v>672</v>
          </cell>
          <cell r="I96">
            <v>752</v>
          </cell>
          <cell r="J96">
            <v>840</v>
          </cell>
          <cell r="K96">
            <v>2882</v>
          </cell>
          <cell r="L96">
            <v>750</v>
          </cell>
          <cell r="M96">
            <v>834</v>
          </cell>
          <cell r="N96">
            <v>835</v>
          </cell>
          <cell r="O96">
            <v>818</v>
          </cell>
          <cell r="P96">
            <v>3237</v>
          </cell>
          <cell r="Q96">
            <v>780</v>
          </cell>
          <cell r="R96">
            <v>871.53</v>
          </cell>
          <cell r="S96">
            <v>876.75</v>
          </cell>
          <cell r="T96">
            <v>858.9</v>
          </cell>
          <cell r="U96">
            <v>3387.18</v>
          </cell>
          <cell r="V96">
            <v>819</v>
          </cell>
          <cell r="W96">
            <v>915.10649999999998</v>
          </cell>
          <cell r="X96">
            <v>920.58749999999998</v>
          </cell>
          <cell r="Y96">
            <v>901.84500000000003</v>
          </cell>
          <cell r="Z96">
            <v>3556.5390000000002</v>
          </cell>
        </row>
        <row r="97">
          <cell r="B97" t="str">
            <v>Other</v>
          </cell>
          <cell r="C97">
            <v>2506</v>
          </cell>
          <cell r="D97">
            <v>2592</v>
          </cell>
          <cell r="E97">
            <v>4071</v>
          </cell>
          <cell r="F97">
            <v>3702</v>
          </cell>
          <cell r="G97">
            <v>618</v>
          </cell>
          <cell r="H97">
            <v>757</v>
          </cell>
          <cell r="I97">
            <v>731</v>
          </cell>
          <cell r="J97">
            <v>700</v>
          </cell>
          <cell r="K97">
            <v>2806</v>
          </cell>
          <cell r="L97">
            <v>668</v>
          </cell>
          <cell r="M97">
            <v>710</v>
          </cell>
          <cell r="N97">
            <v>636</v>
          </cell>
          <cell r="O97">
            <v>640</v>
          </cell>
          <cell r="P97">
            <v>2654</v>
          </cell>
          <cell r="Q97">
            <v>694.72</v>
          </cell>
          <cell r="R97">
            <v>741.95</v>
          </cell>
          <cell r="S97">
            <v>667.8</v>
          </cell>
          <cell r="T97">
            <v>672</v>
          </cell>
          <cell r="U97">
            <v>2776.47</v>
          </cell>
          <cell r="V97">
            <v>729.45600000000002</v>
          </cell>
          <cell r="W97">
            <v>779.04750000000001</v>
          </cell>
          <cell r="X97">
            <v>701.19</v>
          </cell>
          <cell r="Y97">
            <v>705.6</v>
          </cell>
          <cell r="Z97">
            <v>2915.2935000000002</v>
          </cell>
        </row>
        <row r="98">
          <cell r="B98" t="str">
            <v>Adjustments</v>
          </cell>
          <cell r="P98">
            <v>0</v>
          </cell>
          <cell r="Z98">
            <v>0</v>
          </cell>
        </row>
        <row r="99">
          <cell r="B99" t="str">
            <v>Total Segment Sales (3rd)</v>
          </cell>
          <cell r="C99">
            <v>15324</v>
          </cell>
          <cell r="D99">
            <v>16317</v>
          </cell>
          <cell r="E99">
            <v>22659</v>
          </cell>
          <cell r="F99">
            <v>22497</v>
          </cell>
          <cell r="G99">
            <v>4900</v>
          </cell>
          <cell r="H99">
            <v>5158</v>
          </cell>
          <cell r="I99">
            <v>5144</v>
          </cell>
          <cell r="J99">
            <v>5061</v>
          </cell>
          <cell r="K99">
            <v>20263</v>
          </cell>
          <cell r="L99">
            <v>5112</v>
          </cell>
          <cell r="M99">
            <v>5460</v>
          </cell>
          <cell r="N99">
            <v>5322</v>
          </cell>
          <cell r="O99">
            <v>5532</v>
          </cell>
          <cell r="P99">
            <v>21426</v>
          </cell>
          <cell r="Q99">
            <v>5515.778800000001</v>
          </cell>
          <cell r="R99">
            <v>5849.313993499999</v>
          </cell>
          <cell r="S99">
            <v>5725.9443536000008</v>
          </cell>
          <cell r="T99">
            <v>5884.1879258000008</v>
          </cell>
          <cell r="U99">
            <v>22975.225072900001</v>
          </cell>
          <cell r="V99">
            <v>5903.9477868000004</v>
          </cell>
          <cell r="W99">
            <v>6169.0012145999999</v>
          </cell>
          <cell r="X99">
            <v>5988.002214600001</v>
          </cell>
          <cell r="Y99">
            <v>6142.3522146000005</v>
          </cell>
          <cell r="Z99">
            <v>24203.303430600001</v>
          </cell>
        </row>
        <row r="104">
          <cell r="B104" t="str">
            <v>ALCOA Inc.</v>
          </cell>
        </row>
        <row r="105">
          <cell r="B105">
            <v>38062.545535648147</v>
          </cell>
          <cell r="C105">
            <v>1998</v>
          </cell>
          <cell r="D105">
            <v>1999</v>
          </cell>
          <cell r="E105">
            <v>2000</v>
          </cell>
          <cell r="F105">
            <v>2001</v>
          </cell>
          <cell r="G105">
            <v>2002</v>
          </cell>
          <cell r="L105">
            <v>2003</v>
          </cell>
          <cell r="P105">
            <v>1997</v>
          </cell>
          <cell r="Q105" t="str">
            <v>2004E</v>
          </cell>
          <cell r="U105">
            <v>1997</v>
          </cell>
          <cell r="V105" t="str">
            <v>2005E</v>
          </cell>
          <cell r="Z105">
            <v>1997</v>
          </cell>
        </row>
        <row r="106">
          <cell r="B106" t="str">
            <v>STATEMENT OF OPERATIONS - 2</v>
          </cell>
          <cell r="G106" t="str">
            <v>1Q 02A</v>
          </cell>
          <cell r="H106" t="str">
            <v>2Q 02A</v>
          </cell>
          <cell r="I106" t="str">
            <v>3Q 02A</v>
          </cell>
          <cell r="J106" t="str">
            <v>4Q 02A</v>
          </cell>
          <cell r="Q106" t="str">
            <v>1Q 04E</v>
          </cell>
          <cell r="R106" t="str">
            <v>2Q 04E</v>
          </cell>
          <cell r="S106" t="str">
            <v>3Q 04E</v>
          </cell>
          <cell r="T106" t="str">
            <v>4Q 04E</v>
          </cell>
          <cell r="U106" t="str">
            <v>Year</v>
          </cell>
          <cell r="V106" t="str">
            <v>1Q 05E</v>
          </cell>
          <cell r="W106" t="str">
            <v>2Q 05E</v>
          </cell>
          <cell r="X106" t="str">
            <v>3Q 05E</v>
          </cell>
          <cell r="Y106" t="str">
            <v>4Q 05E</v>
          </cell>
          <cell r="Z106" t="str">
            <v>Year</v>
          </cell>
        </row>
        <row r="108">
          <cell r="B108" t="str">
            <v>Upstream Cost Assumptions</v>
          </cell>
        </row>
        <row r="109">
          <cell r="B109" t="str">
            <v>Alumina &amp; Chemicals</v>
          </cell>
        </row>
        <row r="110">
          <cell r="B110" t="str">
            <v>Total Alumina Volume</v>
          </cell>
          <cell r="C110">
            <v>10341.781266919328</v>
          </cell>
          <cell r="D110">
            <v>10596.318132464712</v>
          </cell>
          <cell r="E110">
            <v>11385.229601518027</v>
          </cell>
          <cell r="F110">
            <v>11078.92714884696</v>
          </cell>
          <cell r="G110">
            <v>2808.3529411764703</v>
          </cell>
          <cell r="H110">
            <v>2794.7303102625301</v>
          </cell>
          <cell r="I110">
            <v>2910.5671641791046</v>
          </cell>
          <cell r="J110">
            <v>3081.6</v>
          </cell>
          <cell r="K110">
            <v>11587.623637406768</v>
          </cell>
          <cell r="L110">
            <v>2752.9309576837418</v>
          </cell>
          <cell r="M110">
            <v>2918.3727087576372</v>
          </cell>
          <cell r="N110">
            <v>2954.1596958174905</v>
          </cell>
          <cell r="O110">
            <v>2959.5447761194032</v>
          </cell>
          <cell r="P110">
            <v>11585.008138378273</v>
          </cell>
          <cell r="Q110">
            <v>3023.0066815144769</v>
          </cell>
          <cell r="R110">
            <v>2965.030549898167</v>
          </cell>
          <cell r="S110">
            <v>2936.2737642585553</v>
          </cell>
          <cell r="T110">
            <v>2980.7276119402982</v>
          </cell>
          <cell r="U110">
            <v>11905.038607611497</v>
          </cell>
          <cell r="V110">
            <v>3038.3518930957684</v>
          </cell>
          <cell r="W110">
            <v>2980.0814663951119</v>
          </cell>
          <cell r="X110">
            <v>2951.1787072243346</v>
          </cell>
          <cell r="Y110">
            <v>2995.8582089552242</v>
          </cell>
          <cell r="Z110">
            <v>11965.470275670439</v>
          </cell>
        </row>
        <row r="111">
          <cell r="B111" t="str">
            <v>BASC Cost</v>
          </cell>
          <cell r="C111">
            <v>2361</v>
          </cell>
          <cell r="D111">
            <v>2460</v>
          </cell>
          <cell r="E111">
            <v>2627</v>
          </cell>
          <cell r="F111">
            <v>2458</v>
          </cell>
          <cell r="G111">
            <v>589</v>
          </cell>
          <cell r="H111">
            <v>579</v>
          </cell>
          <cell r="I111">
            <v>611</v>
          </cell>
          <cell r="J111">
            <v>604</v>
          </cell>
          <cell r="K111">
            <v>2383</v>
          </cell>
          <cell r="L111">
            <v>598</v>
          </cell>
          <cell r="M111">
            <v>650</v>
          </cell>
          <cell r="N111">
            <v>671</v>
          </cell>
          <cell r="O111">
            <v>689</v>
          </cell>
          <cell r="P111">
            <v>2608</v>
          </cell>
          <cell r="Q111">
            <v>704.36055679287313</v>
          </cell>
          <cell r="R111">
            <v>693.81714867617109</v>
          </cell>
          <cell r="S111">
            <v>687.08806083650188</v>
          </cell>
          <cell r="T111">
            <v>697.49026119402981</v>
          </cell>
          <cell r="U111">
            <v>2782.7560274995758</v>
          </cell>
          <cell r="V111">
            <v>714.01269487750551</v>
          </cell>
          <cell r="W111">
            <v>700.31914460285122</v>
          </cell>
          <cell r="X111">
            <v>693.52699619771863</v>
          </cell>
          <cell r="Y111">
            <v>704.02667910447758</v>
          </cell>
          <cell r="Z111">
            <v>2811.8855147825525</v>
          </cell>
        </row>
        <row r="112">
          <cell r="B112" t="str">
            <v>BASC Avg Cost/Tonne</v>
          </cell>
          <cell r="C112">
            <v>228.29722840418464</v>
          </cell>
          <cell r="D112">
            <v>232.15611019294698</v>
          </cell>
          <cell r="E112">
            <v>230.73755136652969</v>
          </cell>
          <cell r="F112">
            <v>221.86263768832677</v>
          </cell>
          <cell r="G112">
            <v>209.73147333584689</v>
          </cell>
          <cell r="H112">
            <v>207.17562545260768</v>
          </cell>
          <cell r="I112">
            <v>209.92472103708565</v>
          </cell>
          <cell r="J112">
            <v>196.00207684319835</v>
          </cell>
          <cell r="K112">
            <v>205.65044866552978</v>
          </cell>
          <cell r="L112">
            <v>217.22302854378324</v>
          </cell>
          <cell r="M112">
            <v>222.72686351864482</v>
          </cell>
          <cell r="N112">
            <v>227.13734838032084</v>
          </cell>
          <cell r="O112">
            <v>232.80607394743544</v>
          </cell>
          <cell r="P112">
            <v>225.11852981443661</v>
          </cell>
          <cell r="Q112">
            <v>233</v>
          </cell>
          <cell r="R112">
            <v>234</v>
          </cell>
          <cell r="S112">
            <v>234</v>
          </cell>
          <cell r="T112">
            <v>234</v>
          </cell>
          <cell r="U112">
            <v>233.7460733407801</v>
          </cell>
          <cell r="V112">
            <v>235</v>
          </cell>
          <cell r="W112">
            <v>235</v>
          </cell>
          <cell r="X112">
            <v>235</v>
          </cell>
          <cell r="Y112">
            <v>235</v>
          </cell>
          <cell r="Z112">
            <v>235</v>
          </cell>
        </row>
        <row r="113">
          <cell r="B113" t="str">
            <v>Primary Metal</v>
          </cell>
        </row>
        <row r="114">
          <cell r="B114" t="str">
            <v>Total Ingot Volume</v>
          </cell>
          <cell r="C114">
            <v>3051.1581947743466</v>
          </cell>
          <cell r="D114">
            <v>3239.1914323962519</v>
          </cell>
          <cell r="E114">
            <v>3942.9502129925454</v>
          </cell>
          <cell r="F114">
            <v>3427.8301282051284</v>
          </cell>
          <cell r="G114">
            <v>917.11910994764401</v>
          </cell>
          <cell r="H114">
            <v>1002.4187817258884</v>
          </cell>
          <cell r="I114">
            <v>932.81944444444446</v>
          </cell>
          <cell r="J114">
            <v>953.1975903614458</v>
          </cell>
          <cell r="K114">
            <v>3807.0311909262759</v>
          </cell>
          <cell r="L114">
            <v>972.8360655737705</v>
          </cell>
          <cell r="M114">
            <v>919.28571428571433</v>
          </cell>
          <cell r="N114">
            <v>930.54901960784321</v>
          </cell>
          <cell r="O114">
            <v>1003.7260273972603</v>
          </cell>
          <cell r="P114">
            <v>3826.3968268645881</v>
          </cell>
          <cell r="Q114">
            <v>1008.7715791611635</v>
          </cell>
          <cell r="R114">
            <v>937.85714285714266</v>
          </cell>
          <cell r="S114">
            <v>972.5</v>
          </cell>
          <cell r="T114">
            <v>992.05479452054794</v>
          </cell>
          <cell r="U114">
            <v>3911.1835165388543</v>
          </cell>
          <cell r="V114">
            <v>971.64706267999463</v>
          </cell>
          <cell r="W114">
            <v>947.14285714285722</v>
          </cell>
          <cell r="X114">
            <v>972.5</v>
          </cell>
          <cell r="Y114">
            <v>992.05479452054794</v>
          </cell>
          <cell r="Z114">
            <v>3883.3447143434</v>
          </cell>
        </row>
        <row r="115">
          <cell r="B115" t="str">
            <v>Primary Metal Group Cost</v>
          </cell>
          <cell r="C115">
            <v>4242</v>
          </cell>
          <cell r="D115">
            <v>4499</v>
          </cell>
          <cell r="E115">
            <v>6151</v>
          </cell>
          <cell r="F115">
            <v>5376</v>
          </cell>
          <cell r="G115">
            <v>1250</v>
          </cell>
          <cell r="H115">
            <v>1383</v>
          </cell>
          <cell r="I115">
            <v>1254</v>
          </cell>
          <cell r="J115">
            <v>1292</v>
          </cell>
          <cell r="K115">
            <v>5179</v>
          </cell>
          <cell r="L115">
            <v>1406</v>
          </cell>
          <cell r="M115">
            <v>1333</v>
          </cell>
          <cell r="N115">
            <v>1393</v>
          </cell>
          <cell r="O115">
            <v>1538</v>
          </cell>
          <cell r="P115">
            <v>5670</v>
          </cell>
          <cell r="Q115">
            <v>1556.7720114754097</v>
          </cell>
          <cell r="R115">
            <v>1488.6867527999996</v>
          </cell>
          <cell r="S115">
            <v>1543.6763243999999</v>
          </cell>
          <cell r="T115">
            <v>1574.7161941479453</v>
          </cell>
          <cell r="U115">
            <v>6163.8512828233552</v>
          </cell>
          <cell r="V115">
            <v>1542.3224332461805</v>
          </cell>
          <cell r="W115">
            <v>1503.4262256000002</v>
          </cell>
          <cell r="X115">
            <v>1543.6763244000001</v>
          </cell>
          <cell r="Y115">
            <v>1574.7161941479453</v>
          </cell>
          <cell r="Z115">
            <v>6164.1411773941254</v>
          </cell>
        </row>
        <row r="116">
          <cell r="B116" t="str">
            <v>Ingot Avg Cost/lb</v>
          </cell>
          <cell r="C116">
            <v>0.63062589791950485</v>
          </cell>
          <cell r="D116">
            <v>0.63000680596877012</v>
          </cell>
          <cell r="E116">
            <v>0.70760402848951964</v>
          </cell>
          <cell r="F116">
            <v>0.71138684757934323</v>
          </cell>
          <cell r="G116">
            <v>0.61823008187133466</v>
          </cell>
          <cell r="H116">
            <v>0.62580473958702354</v>
          </cell>
          <cell r="I116">
            <v>0.60976965671982775</v>
          </cell>
          <cell r="J116">
            <v>0.61481639616826866</v>
          </cell>
          <cell r="K116">
            <v>0.61705707913441454</v>
          </cell>
          <cell r="L116">
            <v>0.6555586030125834</v>
          </cell>
          <cell r="M116">
            <v>0.65772674410345622</v>
          </cell>
          <cell r="N116">
            <v>0.67901242849175192</v>
          </cell>
          <cell r="O116">
            <v>0.6950355403707783</v>
          </cell>
          <cell r="P116">
            <v>0.67213871945529591</v>
          </cell>
          <cell r="Q116">
            <v>0.7</v>
          </cell>
          <cell r="R116">
            <v>0.72</v>
          </cell>
          <cell r="S116">
            <v>0.72</v>
          </cell>
          <cell r="T116">
            <v>0.72</v>
          </cell>
          <cell r="U116">
            <v>0.71484160446629286</v>
          </cell>
          <cell r="V116">
            <v>0.72</v>
          </cell>
          <cell r="W116">
            <v>0.72</v>
          </cell>
          <cell r="X116">
            <v>0.72</v>
          </cell>
          <cell r="Y116">
            <v>0.72</v>
          </cell>
          <cell r="Z116">
            <v>0.72</v>
          </cell>
        </row>
        <row r="118">
          <cell r="B118" t="str">
            <v>Segment ATOI Margin (%)</v>
          </cell>
        </row>
        <row r="119">
          <cell r="B119" t="str">
            <v>Alumina &amp; Chemicals</v>
          </cell>
          <cell r="C119">
            <v>0.11870100783874581</v>
          </cell>
          <cell r="D119">
            <v>0.11095048789302493</v>
          </cell>
          <cell r="E119">
            <v>0.18212951432129515</v>
          </cell>
          <cell r="F119">
            <v>0.16080573574598839</v>
          </cell>
          <cell r="G119">
            <v>9.9388379204892963E-2</v>
          </cell>
          <cell r="H119">
            <v>0.11196319018404909</v>
          </cell>
          <cell r="I119">
            <v>0.13210227272727273</v>
          </cell>
          <cell r="J119">
            <v>0.12209302325581395</v>
          </cell>
          <cell r="K119">
            <v>0.1167531504818384</v>
          </cell>
          <cell r="L119">
            <v>0.13207547169811321</v>
          </cell>
          <cell r="M119">
            <v>0.12043301759133965</v>
          </cell>
          <cell r="N119">
            <v>0.1441326530612245</v>
          </cell>
          <cell r="O119">
            <v>0.1504315659679408</v>
          </cell>
          <cell r="P119">
            <v>0.13728084684088654</v>
          </cell>
          <cell r="Q119">
            <v>0.15884476534296033</v>
          </cell>
          <cell r="R119">
            <v>0.16428571428571434</v>
          </cell>
          <cell r="S119">
            <v>0.17314487632508838</v>
          </cell>
          <cell r="T119">
            <v>0.17314487632508835</v>
          </cell>
          <cell r="U119">
            <v>0.16736123176586712</v>
          </cell>
          <cell r="V119">
            <v>0.16071428571428584</v>
          </cell>
          <cell r="W119">
            <v>0.16071428571428581</v>
          </cell>
          <cell r="X119">
            <v>0.16071428571428562</v>
          </cell>
          <cell r="Y119">
            <v>0.16071428571428573</v>
          </cell>
          <cell r="Z119">
            <v>0.16071428571428575</v>
          </cell>
        </row>
        <row r="120">
          <cell r="B120" t="str">
            <v>Primary Metals</v>
          </cell>
          <cell r="C120">
            <v>8.0624187256176857E-2</v>
          </cell>
          <cell r="D120">
            <v>0.10627731426301153</v>
          </cell>
          <cell r="E120">
            <v>0.13984058173682001</v>
          </cell>
          <cell r="F120">
            <v>0.1440853367298201</v>
          </cell>
          <cell r="G120">
            <v>0.10265613783201723</v>
          </cell>
          <cell r="H120">
            <v>0.11232349165596919</v>
          </cell>
          <cell r="I120">
            <v>0.1224632610216935</v>
          </cell>
          <cell r="J120">
            <v>0.10835058661145618</v>
          </cell>
          <cell r="K120">
            <v>0.11151140847486704</v>
          </cell>
          <cell r="L120">
            <v>0.10559796437659033</v>
          </cell>
          <cell r="M120">
            <v>0.10836120401337793</v>
          </cell>
          <cell r="N120">
            <v>0.10475578406169665</v>
          </cell>
          <cell r="O120">
            <v>9.7417840375586859E-2</v>
          </cell>
          <cell r="P120">
            <v>0.10384068278805121</v>
          </cell>
          <cell r="Q120">
            <v>0.125</v>
          </cell>
          <cell r="R120">
            <v>0.15294117647058844</v>
          </cell>
          <cell r="S120">
            <v>0.18181818181818185</v>
          </cell>
          <cell r="T120">
            <v>0.19101123595505626</v>
          </cell>
          <cell r="U120">
            <v>0.1636435058236908</v>
          </cell>
          <cell r="V120">
            <v>0.23404255319148953</v>
          </cell>
          <cell r="W120">
            <v>0.22580645161290311</v>
          </cell>
          <cell r="X120">
            <v>0.22580645161290325</v>
          </cell>
          <cell r="Y120">
            <v>0.22580645161290316</v>
          </cell>
          <cell r="Z120">
            <v>0.22788376650042044</v>
          </cell>
        </row>
        <row r="121">
          <cell r="B121" t="str">
            <v>Flat-Rolled Prod</v>
          </cell>
          <cell r="C121">
            <v>6.1705989110707807E-2</v>
          </cell>
          <cell r="D121">
            <v>5.4415182029434545E-2</v>
          </cell>
          <cell r="E121">
            <v>5.3941908713692949E-2</v>
          </cell>
          <cell r="F121">
            <v>5.1747975508591747E-2</v>
          </cell>
          <cell r="G121">
            <v>5.2092228864218618E-2</v>
          </cell>
          <cell r="H121">
            <v>5.4545454545454543E-2</v>
          </cell>
          <cell r="I121">
            <v>3.888419273034658E-2</v>
          </cell>
          <cell r="J121">
            <v>4.1083916083916081E-2</v>
          </cell>
          <cell r="K121">
            <v>4.6728971962616821E-2</v>
          </cell>
          <cell r="L121">
            <v>4.5221843003412969E-2</v>
          </cell>
          <cell r="M121">
            <v>4.6090534979423871E-2</v>
          </cell>
          <cell r="N121">
            <v>4.9455155071248952E-2</v>
          </cell>
          <cell r="O121">
            <v>4.073789392774789E-2</v>
          </cell>
          <cell r="P121">
            <v>4.5898234683281414E-2</v>
          </cell>
          <cell r="Q121">
            <v>4.4999999999999998E-2</v>
          </cell>
          <cell r="R121">
            <v>0.05</v>
          </cell>
          <cell r="S121">
            <v>5.5E-2</v>
          </cell>
          <cell r="T121">
            <v>5.5E-2</v>
          </cell>
          <cell r="U121">
            <v>5.1377537349426287E-2</v>
          </cell>
          <cell r="V121">
            <v>0.06</v>
          </cell>
          <cell r="W121">
            <v>0.06</v>
          </cell>
          <cell r="X121">
            <v>6.5000000000000002E-2</v>
          </cell>
          <cell r="Y121">
            <v>6.5000000000000002E-2</v>
          </cell>
          <cell r="Z121">
            <v>6.2566526339607367E-2</v>
          </cell>
        </row>
        <row r="122">
          <cell r="B122" t="str">
            <v>Engineered Prod</v>
          </cell>
          <cell r="C122">
            <v>5.8635052867670616E-2</v>
          </cell>
          <cell r="D122">
            <v>4.7948854555141182E-2</v>
          </cell>
          <cell r="E122">
            <v>3.763543052651587E-2</v>
          </cell>
          <cell r="F122">
            <v>2.9827586206896552E-2</v>
          </cell>
          <cell r="G122">
            <v>4.3707611152976639E-2</v>
          </cell>
          <cell r="H122">
            <v>3.2835820895522387E-2</v>
          </cell>
          <cell r="I122">
            <v>2.6484751203852328E-2</v>
          </cell>
          <cell r="J122">
            <v>-2.4582967515364356E-2</v>
          </cell>
          <cell r="K122">
            <v>2.1179730799683293E-2</v>
          </cell>
          <cell r="L122">
            <v>2.1167883211678833E-2</v>
          </cell>
          <cell r="M122">
            <v>3.0877192982456142E-2</v>
          </cell>
          <cell r="N122">
            <v>3.4379671150971597E-2</v>
          </cell>
          <cell r="O122">
            <v>2.391304347826087E-2</v>
          </cell>
          <cell r="P122">
            <v>2.7571195356430257E-2</v>
          </cell>
          <cell r="Q122">
            <v>0.03</v>
          </cell>
          <cell r="R122">
            <v>0.03</v>
          </cell>
          <cell r="S122">
            <v>3.5000000000000003E-2</v>
          </cell>
          <cell r="T122">
            <v>0.04</v>
          </cell>
          <cell r="U122">
            <v>3.3585961779353572E-2</v>
          </cell>
          <cell r="V122">
            <v>4.4999999999999998E-2</v>
          </cell>
          <cell r="W122">
            <v>0.05</v>
          </cell>
          <cell r="X122">
            <v>5.5E-2</v>
          </cell>
          <cell r="Y122">
            <v>0.06</v>
          </cell>
          <cell r="Z122">
            <v>5.2271965602285086E-2</v>
          </cell>
        </row>
        <row r="123">
          <cell r="B123" t="str">
            <v>Packaging and Consumer</v>
          </cell>
          <cell r="C123">
            <v>7.1261682242990648E-2</v>
          </cell>
          <cell r="D123">
            <v>8.4893882646691635E-2</v>
          </cell>
          <cell r="E123">
            <v>6.3011063011063018E-2</v>
          </cell>
          <cell r="F123">
            <v>6.8376068376068383E-2</v>
          </cell>
          <cell r="G123">
            <v>4.5307443365695796E-2</v>
          </cell>
          <cell r="H123">
            <v>8.1845238095238096E-2</v>
          </cell>
          <cell r="I123">
            <v>6.7819148936170207E-2</v>
          </cell>
          <cell r="J123">
            <v>7.6190476190476197E-2</v>
          </cell>
          <cell r="K123">
            <v>6.8702290076335881E-2</v>
          </cell>
          <cell r="L123">
            <v>7.0666666666666669E-2</v>
          </cell>
          <cell r="M123">
            <v>6.83453237410072E-2</v>
          </cell>
          <cell r="N123">
            <v>6.4670658682634732E-2</v>
          </cell>
          <cell r="O123">
            <v>6.3569682151589244E-2</v>
          </cell>
          <cell r="P123">
            <v>6.672845227062095E-2</v>
          </cell>
          <cell r="Q123">
            <v>6.5000000000000002E-2</v>
          </cell>
          <cell r="R123">
            <v>7.0000000000000007E-2</v>
          </cell>
          <cell r="S123">
            <v>7.4999999999999997E-2</v>
          </cell>
          <cell r="T123">
            <v>0.08</v>
          </cell>
          <cell r="U123">
            <v>7.2678555612633519E-2</v>
          </cell>
          <cell r="V123">
            <v>8.5000000000000006E-2</v>
          </cell>
          <cell r="W123">
            <v>8.5000000000000006E-2</v>
          </cell>
          <cell r="X123">
            <v>8.5000000000000006E-2</v>
          </cell>
          <cell r="Y123">
            <v>8.5000000000000006E-2</v>
          </cell>
          <cell r="Z123">
            <v>8.5000000000000006E-2</v>
          </cell>
        </row>
        <row r="124">
          <cell r="B124" t="str">
            <v>Other</v>
          </cell>
          <cell r="C124">
            <v>4.1500399042298484E-2</v>
          </cell>
          <cell r="D124">
            <v>4.5524691358024692E-2</v>
          </cell>
          <cell r="E124">
            <v>4.0284942274625396E-2</v>
          </cell>
          <cell r="F124">
            <v>1.2695840086439762E-2</v>
          </cell>
          <cell r="G124">
            <v>1.1326860841423949E-2</v>
          </cell>
          <cell r="H124">
            <v>2.5099075297225892E-2</v>
          </cell>
          <cell r="I124">
            <v>1.094391244870041E-2</v>
          </cell>
          <cell r="J124">
            <v>-6.142857142857143E-2</v>
          </cell>
          <cell r="K124">
            <v>-3.2074126870990736E-3</v>
          </cell>
          <cell r="L124">
            <v>1.3473053892215569E-2</v>
          </cell>
          <cell r="M124">
            <v>2.3943661971830985E-2</v>
          </cell>
          <cell r="N124">
            <v>1.2578616352201259E-2</v>
          </cell>
          <cell r="O124">
            <v>2.6562499999999999E-2</v>
          </cell>
          <cell r="P124">
            <v>1.9216277317256971E-2</v>
          </cell>
          <cell r="Q124">
            <v>2.5000000000000001E-2</v>
          </cell>
          <cell r="R124">
            <v>2.5000000000000001E-2</v>
          </cell>
          <cell r="S124">
            <v>0.03</v>
          </cell>
          <cell r="T124">
            <v>0.03</v>
          </cell>
          <cell r="U124">
            <v>2.7412775934910153E-2</v>
          </cell>
          <cell r="V124">
            <v>3.5000000000000003E-2</v>
          </cell>
          <cell r="W124">
            <v>3.5000000000000003E-2</v>
          </cell>
          <cell r="X124">
            <v>0.04</v>
          </cell>
          <cell r="Y124">
            <v>4.4999999999999998E-2</v>
          </cell>
          <cell r="Z124">
            <v>3.8622945682827474E-2</v>
          </cell>
        </row>
        <row r="125">
          <cell r="B125" t="str">
            <v>Consolidated ATOI Margin</v>
          </cell>
          <cell r="C125">
            <v>7.1737389911929544E-2</v>
          </cell>
          <cell r="D125">
            <v>7.403540175019889E-2</v>
          </cell>
          <cell r="E125">
            <v>8.7015411648424051E-2</v>
          </cell>
          <cell r="F125">
            <v>7.7155595858837758E-2</v>
          </cell>
          <cell r="G125">
            <v>6.2618924061581038E-2</v>
          </cell>
          <cell r="H125">
            <v>6.9801260300533199E-2</v>
          </cell>
          <cell r="I125">
            <v>6.7162944582299419E-2</v>
          </cell>
          <cell r="J125">
            <v>4.7147651006711408E-2</v>
          </cell>
          <cell r="K125">
            <v>6.1772679874869653E-2</v>
          </cell>
          <cell r="L125">
            <v>6.4459090178427908E-2</v>
          </cell>
          <cell r="M125">
            <v>6.6220006232471179E-2</v>
          </cell>
          <cell r="N125">
            <v>6.9851781772311577E-2</v>
          </cell>
          <cell r="O125">
            <v>6.6576495341148179E-2</v>
          </cell>
          <cell r="P125">
            <v>6.6783694168129515E-2</v>
          </cell>
          <cell r="Q125">
            <v>7.7187477385717226E-2</v>
          </cell>
          <cell r="R125">
            <v>8.3614621316301208E-2</v>
          </cell>
          <cell r="S125">
            <v>9.8212443331596538E-2</v>
          </cell>
          <cell r="T125">
            <v>0.10213114357844454</v>
          </cell>
          <cell r="U125">
            <v>9.0456305228346023E-2</v>
          </cell>
          <cell r="V125">
            <v>0.11497235303228896</v>
          </cell>
          <cell r="W125">
            <v>0.110700911931778</v>
          </cell>
          <cell r="X125">
            <v>0.1155133269131712</v>
          </cell>
          <cell r="Y125">
            <v>0.11655316580456296</v>
          </cell>
          <cell r="Z125">
            <v>0.11443167194816715</v>
          </cell>
        </row>
        <row r="127">
          <cell r="B127" t="str">
            <v>COGS BUILD-UP</v>
          </cell>
        </row>
        <row r="128">
          <cell r="B128" t="str">
            <v>Segment ATOI:</v>
          </cell>
        </row>
        <row r="129">
          <cell r="B129" t="str">
            <v>Alumina &amp; Chemicals</v>
          </cell>
          <cell r="C129">
            <v>318</v>
          </cell>
          <cell r="D129">
            <v>307</v>
          </cell>
          <cell r="E129">
            <v>585</v>
          </cell>
          <cell r="F129">
            <v>471</v>
          </cell>
          <cell r="G129">
            <v>65</v>
          </cell>
          <cell r="H129">
            <v>73</v>
          </cell>
          <cell r="I129">
            <v>93</v>
          </cell>
          <cell r="J129">
            <v>84</v>
          </cell>
          <cell r="K129">
            <v>315</v>
          </cell>
          <cell r="L129">
            <v>91</v>
          </cell>
          <cell r="M129">
            <v>89</v>
          </cell>
          <cell r="N129">
            <v>113</v>
          </cell>
          <cell r="O129">
            <v>122</v>
          </cell>
          <cell r="P129">
            <v>415</v>
          </cell>
          <cell r="Q129">
            <v>133.01229398663702</v>
          </cell>
          <cell r="R129">
            <v>136.39140529531574</v>
          </cell>
          <cell r="S129">
            <v>143.87741444866924</v>
          </cell>
          <cell r="T129">
            <v>146.05565298507463</v>
          </cell>
          <cell r="U129">
            <v>559.33676671569663</v>
          </cell>
          <cell r="V129">
            <v>136.72583518930969</v>
          </cell>
          <cell r="W129">
            <v>134.10366598778012</v>
          </cell>
          <cell r="X129">
            <v>132.80304182509497</v>
          </cell>
          <cell r="Y129">
            <v>134.81361940298507</v>
          </cell>
          <cell r="Z129">
            <v>538.44616240516984</v>
          </cell>
        </row>
        <row r="130">
          <cell r="B130" t="str">
            <v>Primary Metals</v>
          </cell>
          <cell r="C130">
            <v>372</v>
          </cell>
          <cell r="D130">
            <v>535</v>
          </cell>
          <cell r="E130">
            <v>1000</v>
          </cell>
          <cell r="F130">
            <v>905</v>
          </cell>
          <cell r="G130">
            <v>143</v>
          </cell>
          <cell r="H130">
            <v>175</v>
          </cell>
          <cell r="I130">
            <v>175</v>
          </cell>
          <cell r="J130">
            <v>157</v>
          </cell>
          <cell r="K130">
            <v>650</v>
          </cell>
          <cell r="L130">
            <v>166</v>
          </cell>
          <cell r="M130">
            <v>162</v>
          </cell>
          <cell r="N130">
            <v>163</v>
          </cell>
          <cell r="O130">
            <v>166</v>
          </cell>
          <cell r="P130">
            <v>657</v>
          </cell>
          <cell r="Q130">
            <v>222.39600163934438</v>
          </cell>
          <cell r="R130">
            <v>268.79066370000032</v>
          </cell>
          <cell r="S130">
            <v>343.03918320000002</v>
          </cell>
          <cell r="T130">
            <v>371.80799028493175</v>
          </cell>
          <cell r="U130">
            <v>1206.0338388242765</v>
          </cell>
          <cell r="V130">
            <v>471.2651879363334</v>
          </cell>
          <cell r="W130">
            <v>438.49931579999975</v>
          </cell>
          <cell r="X130">
            <v>450.23892795000006</v>
          </cell>
          <cell r="Y130">
            <v>459.29222329315053</v>
          </cell>
          <cell r="Z130">
            <v>1819.2956549794837</v>
          </cell>
        </row>
        <row r="131">
          <cell r="B131" t="str">
            <v>Flat-Rolled Prod</v>
          </cell>
          <cell r="C131">
            <v>306</v>
          </cell>
          <cell r="D131">
            <v>281</v>
          </cell>
          <cell r="E131">
            <v>299</v>
          </cell>
          <cell r="F131">
            <v>262</v>
          </cell>
          <cell r="G131">
            <v>61</v>
          </cell>
          <cell r="H131">
            <v>66</v>
          </cell>
          <cell r="I131">
            <v>46</v>
          </cell>
          <cell r="J131">
            <v>47</v>
          </cell>
          <cell r="K131">
            <v>220</v>
          </cell>
          <cell r="L131">
            <v>53</v>
          </cell>
          <cell r="M131">
            <v>56</v>
          </cell>
          <cell r="N131">
            <v>59</v>
          </cell>
          <cell r="O131">
            <v>53</v>
          </cell>
          <cell r="P131">
            <v>221</v>
          </cell>
          <cell r="Q131">
            <v>53.913599999999995</v>
          </cell>
          <cell r="R131">
            <v>62.7</v>
          </cell>
          <cell r="S131">
            <v>67.914000000000001</v>
          </cell>
          <cell r="T131">
            <v>74.324250000000006</v>
          </cell>
          <cell r="U131">
            <v>258.85185000000001</v>
          </cell>
          <cell r="V131">
            <v>75.479039999999998</v>
          </cell>
          <cell r="W131">
            <v>79.001999999999995</v>
          </cell>
          <cell r="X131">
            <v>84.275099999999995</v>
          </cell>
          <cell r="Y131">
            <v>92.229637500000024</v>
          </cell>
          <cell r="Z131">
            <v>330.98577750000004</v>
          </cell>
        </row>
        <row r="132">
          <cell r="B132" t="str">
            <v>Engineered Prod</v>
          </cell>
          <cell r="C132">
            <v>183</v>
          </cell>
          <cell r="D132">
            <v>180</v>
          </cell>
          <cell r="E132">
            <v>198</v>
          </cell>
          <cell r="F132">
            <v>173</v>
          </cell>
          <cell r="G132">
            <v>58</v>
          </cell>
          <cell r="H132">
            <v>44</v>
          </cell>
          <cell r="I132">
            <v>33</v>
          </cell>
          <cell r="J132">
            <v>-28</v>
          </cell>
          <cell r="K132">
            <v>107</v>
          </cell>
          <cell r="L132">
            <v>29</v>
          </cell>
          <cell r="M132">
            <v>44</v>
          </cell>
          <cell r="N132">
            <v>46</v>
          </cell>
          <cell r="O132">
            <v>33</v>
          </cell>
          <cell r="P132">
            <v>152</v>
          </cell>
          <cell r="Q132">
            <v>42.463200000000001</v>
          </cell>
          <cell r="R132">
            <v>44.516999999999996</v>
          </cell>
          <cell r="S132">
            <v>48.987750000000005</v>
          </cell>
          <cell r="T132">
            <v>57.75</v>
          </cell>
          <cell r="U132">
            <v>193.71795</v>
          </cell>
          <cell r="V132">
            <v>66.879540000000006</v>
          </cell>
          <cell r="W132">
            <v>77.904750000000007</v>
          </cell>
          <cell r="X132">
            <v>80.829787500000009</v>
          </cell>
          <cell r="Y132">
            <v>90.956249999999997</v>
          </cell>
          <cell r="Z132">
            <v>316.57032750000002</v>
          </cell>
        </row>
        <row r="133">
          <cell r="B133" t="str">
            <v>Packaging and Consumer</v>
          </cell>
          <cell r="C133">
            <v>61</v>
          </cell>
          <cell r="D133">
            <v>68</v>
          </cell>
          <cell r="E133">
            <v>131</v>
          </cell>
          <cell r="F133">
            <v>184</v>
          </cell>
          <cell r="G133">
            <v>28</v>
          </cell>
          <cell r="H133">
            <v>55</v>
          </cell>
          <cell r="I133">
            <v>51</v>
          </cell>
          <cell r="J133">
            <v>64</v>
          </cell>
          <cell r="K133">
            <v>198</v>
          </cell>
          <cell r="L133">
            <v>53</v>
          </cell>
          <cell r="M133">
            <v>57</v>
          </cell>
          <cell r="N133">
            <v>54</v>
          </cell>
          <cell r="O133">
            <v>52</v>
          </cell>
          <cell r="P133">
            <v>216</v>
          </cell>
          <cell r="Q133">
            <v>50.7</v>
          </cell>
          <cell r="R133">
            <v>61.007100000000001</v>
          </cell>
          <cell r="S133">
            <v>65.756249999999994</v>
          </cell>
          <cell r="T133">
            <v>68.712000000000003</v>
          </cell>
          <cell r="U133">
            <v>246.17534999999998</v>
          </cell>
          <cell r="V133">
            <v>69.614999999999995</v>
          </cell>
          <cell r="W133">
            <v>77.784052500000001</v>
          </cell>
          <cell r="X133">
            <v>78.249937500000016</v>
          </cell>
          <cell r="Y133">
            <v>76.656825000000012</v>
          </cell>
          <cell r="Z133">
            <v>302.30581500000005</v>
          </cell>
        </row>
        <row r="134">
          <cell r="B134" t="str">
            <v>Other</v>
          </cell>
          <cell r="C134">
            <v>104</v>
          </cell>
          <cell r="D134">
            <v>118</v>
          </cell>
          <cell r="E134">
            <v>164</v>
          </cell>
          <cell r="F134">
            <v>47</v>
          </cell>
          <cell r="G134">
            <v>7</v>
          </cell>
          <cell r="H134">
            <v>19</v>
          </cell>
          <cell r="I134">
            <v>8</v>
          </cell>
          <cell r="J134">
            <v>-43</v>
          </cell>
          <cell r="K134">
            <v>-9</v>
          </cell>
          <cell r="L134">
            <v>9</v>
          </cell>
          <cell r="M134">
            <v>17</v>
          </cell>
          <cell r="N134">
            <v>8</v>
          </cell>
          <cell r="O134">
            <v>17</v>
          </cell>
          <cell r="P134">
            <v>51</v>
          </cell>
          <cell r="Q134">
            <v>17.368000000000002</v>
          </cell>
          <cell r="R134">
            <v>18.548749999999998</v>
          </cell>
          <cell r="S134">
            <v>20.034000000000002</v>
          </cell>
          <cell r="T134">
            <v>20.16</v>
          </cell>
          <cell r="U134">
            <v>76.110749999999996</v>
          </cell>
          <cell r="V134">
            <v>25.530960000000004</v>
          </cell>
          <cell r="W134">
            <v>27.266662500000002</v>
          </cell>
          <cell r="X134">
            <v>28.047600000000003</v>
          </cell>
          <cell r="Y134">
            <v>31.751999999999999</v>
          </cell>
          <cell r="Z134">
            <v>112.5972225</v>
          </cell>
        </row>
        <row r="135">
          <cell r="B135" t="str">
            <v>Consolidated Adj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-10</v>
          </cell>
          <cell r="S135">
            <v>-10</v>
          </cell>
          <cell r="T135">
            <v>-10</v>
          </cell>
          <cell r="U135">
            <v>-30</v>
          </cell>
          <cell r="V135">
            <v>-19</v>
          </cell>
          <cell r="W135">
            <v>-19</v>
          </cell>
          <cell r="X135">
            <v>-19</v>
          </cell>
          <cell r="Y135">
            <v>-19</v>
          </cell>
          <cell r="Z135">
            <v>-76</v>
          </cell>
        </row>
        <row r="136">
          <cell r="B136" t="str">
            <v>Total Segment ATOI</v>
          </cell>
          <cell r="C136">
            <v>1344</v>
          </cell>
          <cell r="D136">
            <v>1489</v>
          </cell>
          <cell r="E136">
            <v>2377</v>
          </cell>
          <cell r="F136">
            <v>2042</v>
          </cell>
          <cell r="G136">
            <v>362</v>
          </cell>
          <cell r="H136">
            <v>432</v>
          </cell>
          <cell r="I136">
            <v>406</v>
          </cell>
          <cell r="J136">
            <v>281</v>
          </cell>
          <cell r="K136">
            <v>1481</v>
          </cell>
          <cell r="L136">
            <v>401</v>
          </cell>
          <cell r="M136">
            <v>425</v>
          </cell>
          <cell r="N136">
            <v>443</v>
          </cell>
          <cell r="O136">
            <v>443</v>
          </cell>
          <cell r="P136">
            <v>1712</v>
          </cell>
          <cell r="Q136">
            <v>519.85309562598138</v>
          </cell>
          <cell r="R136">
            <v>581.95491899531612</v>
          </cell>
          <cell r="S136">
            <v>679.60859764866927</v>
          </cell>
          <cell r="T136">
            <v>728.80989327000634</v>
          </cell>
          <cell r="U136">
            <v>2510.226505539973</v>
          </cell>
          <cell r="V136">
            <v>826.49556312564312</v>
          </cell>
          <cell r="W136">
            <v>815.56044678777994</v>
          </cell>
          <cell r="X136">
            <v>835.44439477509502</v>
          </cell>
          <cell r="Y136">
            <v>866.70055519613561</v>
          </cell>
          <cell r="Z136">
            <v>3344.2009598846539</v>
          </cell>
        </row>
        <row r="137">
          <cell r="B137" t="str">
            <v>Effective Tax Rate</v>
          </cell>
          <cell r="C137">
            <v>0.32024922118380061</v>
          </cell>
          <cell r="D137">
            <v>0.29908058409951327</v>
          </cell>
          <cell r="E137">
            <v>0.33500357909806727</v>
          </cell>
          <cell r="F137">
            <v>0.31887599266951738</v>
          </cell>
          <cell r="G137">
            <v>0.3161094224924012</v>
          </cell>
          <cell r="H137">
            <v>0.30597014925373134</v>
          </cell>
          <cell r="I137">
            <v>0.27761194029850744</v>
          </cell>
          <cell r="J137">
            <v>0.22085889570552147</v>
          </cell>
          <cell r="K137">
            <v>0.31567567567567567</v>
          </cell>
          <cell r="L137">
            <v>0.30027548209366389</v>
          </cell>
          <cell r="M137">
            <v>0.25980392156862747</v>
          </cell>
          <cell r="N137">
            <v>0.21627906976744185</v>
          </cell>
          <cell r="O137">
            <v>0.21193415637860083</v>
          </cell>
          <cell r="P137">
            <v>0.24362774155305275</v>
          </cell>
          <cell r="Q137">
            <v>0.3</v>
          </cell>
          <cell r="R137">
            <v>0.3</v>
          </cell>
          <cell r="S137">
            <v>0.3</v>
          </cell>
          <cell r="T137">
            <v>0.3</v>
          </cell>
          <cell r="U137">
            <v>0.3</v>
          </cell>
          <cell r="V137">
            <v>0.3</v>
          </cell>
          <cell r="W137">
            <v>0.3</v>
          </cell>
          <cell r="X137">
            <v>0.3</v>
          </cell>
          <cell r="Y137">
            <v>0.3</v>
          </cell>
          <cell r="Z137">
            <v>0.3</v>
          </cell>
        </row>
        <row r="138">
          <cell r="B138" t="str">
            <v>Segment Operating Income</v>
          </cell>
          <cell r="C138">
            <v>1977.1952337305224</v>
          </cell>
          <cell r="D138">
            <v>2124.3526234567898</v>
          </cell>
          <cell r="E138">
            <v>3574.4553283100104</v>
          </cell>
          <cell r="F138">
            <v>2997.9856502242151</v>
          </cell>
          <cell r="G138">
            <v>529.32444444444445</v>
          </cell>
          <cell r="H138">
            <v>622.45161290322585</v>
          </cell>
          <cell r="I138">
            <v>562.02479338842977</v>
          </cell>
          <cell r="J138">
            <v>360.65354330708664</v>
          </cell>
          <cell r="K138">
            <v>2164.178515007899</v>
          </cell>
          <cell r="L138">
            <v>573.08267716535431</v>
          </cell>
          <cell r="M138">
            <v>574.17218543046351</v>
          </cell>
          <cell r="N138">
            <v>565.25222551928778</v>
          </cell>
          <cell r="O138">
            <v>562.13577023498692</v>
          </cell>
          <cell r="P138">
            <v>2274.6428583500929</v>
          </cell>
          <cell r="Q138">
            <v>742.64727946568769</v>
          </cell>
          <cell r="R138">
            <v>831.36416999330879</v>
          </cell>
          <cell r="S138">
            <v>970.86942521238473</v>
          </cell>
          <cell r="T138">
            <v>1041.1569903857235</v>
          </cell>
          <cell r="U138">
            <v>3586.0378650571047</v>
          </cell>
          <cell r="V138">
            <v>1180.7079473223473</v>
          </cell>
          <cell r="W138">
            <v>1165.0863525539714</v>
          </cell>
          <cell r="X138">
            <v>1193.4919925358502</v>
          </cell>
          <cell r="Y138">
            <v>1238.1436502801937</v>
          </cell>
          <cell r="Z138">
            <v>4777.4299426923626</v>
          </cell>
        </row>
        <row r="139">
          <cell r="B139" t="str">
            <v>Corporate Exp</v>
          </cell>
          <cell r="C139">
            <v>-289.8120989917507</v>
          </cell>
          <cell r="D139">
            <v>-243.96527777777777</v>
          </cell>
          <cell r="E139">
            <v>-341.35522066738423</v>
          </cell>
          <cell r="F139">
            <v>-383.19013452914794</v>
          </cell>
          <cell r="G139">
            <v>-84.808888888888887</v>
          </cell>
          <cell r="H139">
            <v>-76.365591397849457</v>
          </cell>
          <cell r="I139">
            <v>-55.371900826446279</v>
          </cell>
          <cell r="J139">
            <v>-106.52755905511812</v>
          </cell>
          <cell r="K139">
            <v>-341.94312796208533</v>
          </cell>
          <cell r="L139">
            <v>-81.460629921259851</v>
          </cell>
          <cell r="M139">
            <v>-109.43046357615893</v>
          </cell>
          <cell r="N139">
            <v>-82.937685459940653</v>
          </cell>
          <cell r="O139">
            <v>-106.59007832898172</v>
          </cell>
          <cell r="P139">
            <v>-380.41885728634111</v>
          </cell>
          <cell r="Q139">
            <v>-92.857142857142861</v>
          </cell>
          <cell r="R139">
            <v>-92.857142857142861</v>
          </cell>
          <cell r="S139">
            <v>-95.714285714285722</v>
          </cell>
          <cell r="T139">
            <v>-95.714285714285722</v>
          </cell>
          <cell r="U139">
            <v>-377.14285714285717</v>
          </cell>
          <cell r="V139">
            <v>-95.714285714285722</v>
          </cell>
          <cell r="W139">
            <v>-95.714285714285722</v>
          </cell>
          <cell r="X139">
            <v>-100</v>
          </cell>
          <cell r="Y139">
            <v>-100</v>
          </cell>
          <cell r="Z139">
            <v>-391.42857142857144</v>
          </cell>
        </row>
        <row r="140">
          <cell r="B140" t="str">
            <v>Other (Non-Segment)</v>
          </cell>
          <cell r="C140">
            <v>36.778185151237395</v>
          </cell>
          <cell r="D140">
            <v>145.52314814814815</v>
          </cell>
          <cell r="E140">
            <v>-117.29386437029062</v>
          </cell>
          <cell r="F140">
            <v>-69.003587443946188</v>
          </cell>
          <cell r="G140">
            <v>-54.102222222222224</v>
          </cell>
          <cell r="H140">
            <v>-70.602150537634415</v>
          </cell>
          <cell r="I140">
            <v>-41.528925619834709</v>
          </cell>
          <cell r="J140">
            <v>-12.834645669291339</v>
          </cell>
          <cell r="K140">
            <v>-184.12322274881515</v>
          </cell>
          <cell r="L140">
            <v>-70.027559055118118</v>
          </cell>
          <cell r="M140">
            <v>-2.7019867549668874</v>
          </cell>
          <cell r="N140">
            <v>0</v>
          </cell>
          <cell r="O140">
            <v>44.412532637075714</v>
          </cell>
          <cell r="P140">
            <v>-28.317013173009286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</row>
        <row r="141">
          <cell r="B141" t="str">
            <v>Calculated EBIT</v>
          </cell>
          <cell r="C141">
            <v>1724.1613198900093</v>
          </cell>
          <cell r="D141">
            <v>2025.9104938271603</v>
          </cell>
          <cell r="E141">
            <v>3115.8062432723355</v>
          </cell>
          <cell r="F141">
            <v>2545.7919282511207</v>
          </cell>
          <cell r="G141">
            <v>390.41333333333336</v>
          </cell>
          <cell r="H141">
            <v>475.48387096774195</v>
          </cell>
          <cell r="I141">
            <v>465.1239669421488</v>
          </cell>
          <cell r="J141">
            <v>241.29133858267718</v>
          </cell>
          <cell r="K141">
            <v>1638.1121642969986</v>
          </cell>
          <cell r="L141">
            <v>421.59448818897636</v>
          </cell>
          <cell r="M141">
            <v>462.03973509933775</v>
          </cell>
          <cell r="N141">
            <v>482.31454005934711</v>
          </cell>
          <cell r="O141">
            <v>499.95822454308097</v>
          </cell>
          <cell r="P141">
            <v>1865.9069878907426</v>
          </cell>
          <cell r="Q141">
            <v>649.7901366085448</v>
          </cell>
          <cell r="R141">
            <v>738.5070271361659</v>
          </cell>
          <cell r="S141">
            <v>875.15513949809906</v>
          </cell>
          <cell r="T141">
            <v>945.4427046714377</v>
          </cell>
          <cell r="U141">
            <v>3208.8950079142473</v>
          </cell>
          <cell r="V141">
            <v>1084.9936616080615</v>
          </cell>
          <cell r="W141">
            <v>1069.3720668396857</v>
          </cell>
          <cell r="X141">
            <v>1093.4919925358502</v>
          </cell>
          <cell r="Y141">
            <v>1138.1436502801937</v>
          </cell>
          <cell r="Z141">
            <v>4386.001371263791</v>
          </cell>
        </row>
        <row r="142">
          <cell r="B142" t="str">
            <v>Other</v>
          </cell>
          <cell r="C142">
            <v>-149</v>
          </cell>
          <cell r="D142">
            <v>-124</v>
          </cell>
          <cell r="E142">
            <v>-154</v>
          </cell>
          <cell r="F142">
            <v>-308</v>
          </cell>
          <cell r="G142">
            <v>-55</v>
          </cell>
          <cell r="H142">
            <v>-34</v>
          </cell>
          <cell r="I142">
            <v>-23</v>
          </cell>
          <cell r="J142">
            <v>-67</v>
          </cell>
          <cell r="K142">
            <v>-179</v>
          </cell>
          <cell r="L142">
            <v>-37</v>
          </cell>
          <cell r="M142">
            <v>-57</v>
          </cell>
          <cell r="N142">
            <v>-41</v>
          </cell>
          <cell r="O142">
            <v>-139</v>
          </cell>
          <cell r="P142">
            <v>-274</v>
          </cell>
          <cell r="Q142">
            <v>-41</v>
          </cell>
          <cell r="R142">
            <v>-41</v>
          </cell>
          <cell r="S142">
            <v>-41</v>
          </cell>
          <cell r="T142">
            <v>-41</v>
          </cell>
          <cell r="U142">
            <v>-164</v>
          </cell>
          <cell r="V142">
            <v>-40</v>
          </cell>
          <cell r="W142">
            <v>-40</v>
          </cell>
          <cell r="X142">
            <v>-40</v>
          </cell>
          <cell r="Y142">
            <v>-40</v>
          </cell>
          <cell r="Z142">
            <v>-160</v>
          </cell>
        </row>
        <row r="143">
          <cell r="B143" t="str">
            <v>R&amp;D</v>
          </cell>
          <cell r="C143">
            <v>128</v>
          </cell>
          <cell r="D143">
            <v>128</v>
          </cell>
          <cell r="E143">
            <v>194</v>
          </cell>
          <cell r="F143">
            <v>203</v>
          </cell>
          <cell r="G143">
            <v>51</v>
          </cell>
          <cell r="H143">
            <v>52</v>
          </cell>
          <cell r="I143">
            <v>53</v>
          </cell>
          <cell r="J143">
            <v>58</v>
          </cell>
          <cell r="K143">
            <v>214</v>
          </cell>
          <cell r="L143">
            <v>50</v>
          </cell>
          <cell r="M143">
            <v>50</v>
          </cell>
          <cell r="N143">
            <v>47</v>
          </cell>
          <cell r="O143">
            <v>47</v>
          </cell>
          <cell r="P143">
            <v>194</v>
          </cell>
          <cell r="Q143">
            <v>50</v>
          </cell>
          <cell r="R143">
            <v>50</v>
          </cell>
          <cell r="S143">
            <v>50</v>
          </cell>
          <cell r="T143">
            <v>50</v>
          </cell>
          <cell r="U143">
            <v>200</v>
          </cell>
          <cell r="V143">
            <v>55</v>
          </cell>
          <cell r="W143">
            <v>55</v>
          </cell>
          <cell r="X143">
            <v>55</v>
          </cell>
          <cell r="Y143">
            <v>55</v>
          </cell>
          <cell r="Z143">
            <v>220</v>
          </cell>
        </row>
        <row r="144">
          <cell r="B144" t="str">
            <v>SG&amp;A</v>
          </cell>
          <cell r="C144">
            <v>783</v>
          </cell>
          <cell r="D144">
            <v>851</v>
          </cell>
          <cell r="E144">
            <v>1088</v>
          </cell>
          <cell r="F144">
            <v>1256</v>
          </cell>
          <cell r="G144">
            <v>278</v>
          </cell>
          <cell r="H144">
            <v>277</v>
          </cell>
          <cell r="I144">
            <v>268</v>
          </cell>
          <cell r="J144">
            <v>339</v>
          </cell>
          <cell r="K144">
            <v>1147</v>
          </cell>
          <cell r="L144">
            <v>294</v>
          </cell>
          <cell r="M144">
            <v>343</v>
          </cell>
          <cell r="N144">
            <v>303</v>
          </cell>
          <cell r="O144">
            <v>346</v>
          </cell>
          <cell r="P144">
            <v>1286</v>
          </cell>
          <cell r="Q144">
            <v>350</v>
          </cell>
          <cell r="R144">
            <v>350</v>
          </cell>
          <cell r="S144">
            <v>350</v>
          </cell>
          <cell r="T144">
            <v>350</v>
          </cell>
          <cell r="U144">
            <v>1400</v>
          </cell>
          <cell r="V144">
            <v>360</v>
          </cell>
          <cell r="W144">
            <v>360</v>
          </cell>
          <cell r="X144">
            <v>360</v>
          </cell>
          <cell r="Y144">
            <v>360</v>
          </cell>
          <cell r="Z144">
            <v>1440</v>
          </cell>
        </row>
        <row r="145">
          <cell r="B145" t="str">
            <v>D&amp;A</v>
          </cell>
          <cell r="C145">
            <v>842</v>
          </cell>
          <cell r="D145">
            <v>888</v>
          </cell>
          <cell r="E145">
            <v>1199</v>
          </cell>
          <cell r="F145">
            <v>1234</v>
          </cell>
          <cell r="G145">
            <v>261</v>
          </cell>
          <cell r="H145">
            <v>269</v>
          </cell>
          <cell r="I145">
            <v>290</v>
          </cell>
          <cell r="J145">
            <v>297</v>
          </cell>
          <cell r="K145">
            <v>1108</v>
          </cell>
          <cell r="L145">
            <v>285</v>
          </cell>
          <cell r="M145">
            <v>303</v>
          </cell>
          <cell r="N145">
            <v>295</v>
          </cell>
          <cell r="O145">
            <v>312</v>
          </cell>
          <cell r="P145">
            <v>1195</v>
          </cell>
          <cell r="Q145">
            <v>317.98750000000001</v>
          </cell>
          <cell r="R145">
            <v>318.16281250000003</v>
          </cell>
          <cell r="S145">
            <v>318.33374218749998</v>
          </cell>
          <cell r="T145">
            <v>318.50039863281251</v>
          </cell>
          <cell r="U145">
            <v>1272.9844533203125</v>
          </cell>
          <cell r="V145">
            <v>318.35038866699222</v>
          </cell>
          <cell r="W145">
            <v>317.8916289503174</v>
          </cell>
          <cell r="X145">
            <v>317.44433822655947</v>
          </cell>
          <cell r="Y145">
            <v>317.00822977089547</v>
          </cell>
          <cell r="Z145">
            <v>1270.6945856147645</v>
          </cell>
        </row>
        <row r="146">
          <cell r="B146" t="str">
            <v>Calculated Gross Profit (Excl D&amp;A)</v>
          </cell>
          <cell r="C146">
            <v>3328.1613198900095</v>
          </cell>
          <cell r="D146">
            <v>3768.9104938271603</v>
          </cell>
          <cell r="E146">
            <v>5442.8062432723355</v>
          </cell>
          <cell r="F146">
            <v>4930.7919282511211</v>
          </cell>
          <cell r="G146">
            <v>925.41333333333341</v>
          </cell>
          <cell r="H146">
            <v>1039.483870967742</v>
          </cell>
          <cell r="I146">
            <v>1053.1239669421489</v>
          </cell>
          <cell r="J146">
            <v>868.29133858267721</v>
          </cell>
          <cell r="K146">
            <v>3928.1121642969983</v>
          </cell>
          <cell r="L146">
            <v>1013.5944881889764</v>
          </cell>
          <cell r="M146">
            <v>1101.0397350993378</v>
          </cell>
          <cell r="N146">
            <v>1086.3145400593471</v>
          </cell>
          <cell r="O146">
            <v>1065.9582245430811</v>
          </cell>
          <cell r="P146">
            <v>4266.906987890743</v>
          </cell>
          <cell r="Q146">
            <v>1326.7776366085448</v>
          </cell>
          <cell r="R146">
            <v>1415.669839636166</v>
          </cell>
          <cell r="S146">
            <v>1552.4888816855992</v>
          </cell>
          <cell r="T146">
            <v>1622.9431033042501</v>
          </cell>
          <cell r="U146">
            <v>5917.8794612345591</v>
          </cell>
          <cell r="V146">
            <v>1778.3440502750536</v>
          </cell>
          <cell r="W146">
            <v>1762.2636957900031</v>
          </cell>
          <cell r="X146">
            <v>1785.9363307624096</v>
          </cell>
          <cell r="Y146">
            <v>1830.1518800510892</v>
          </cell>
          <cell r="Z146">
            <v>7156.6959568785551</v>
          </cell>
        </row>
        <row r="147">
          <cell r="B147" t="str">
            <v>Revenue</v>
          </cell>
          <cell r="C147">
            <v>15340</v>
          </cell>
          <cell r="D147">
            <v>16323</v>
          </cell>
          <cell r="E147">
            <v>22659</v>
          </cell>
          <cell r="F147">
            <v>22497</v>
          </cell>
          <cell r="G147">
            <v>4983</v>
          </cell>
          <cell r="H147">
            <v>5245</v>
          </cell>
          <cell r="I147">
            <v>5222</v>
          </cell>
          <cell r="J147">
            <v>5061</v>
          </cell>
          <cell r="K147">
            <v>20263</v>
          </cell>
          <cell r="L147">
            <v>5112</v>
          </cell>
          <cell r="M147">
            <v>5460</v>
          </cell>
          <cell r="N147">
            <v>5322</v>
          </cell>
          <cell r="O147">
            <v>5532</v>
          </cell>
          <cell r="P147">
            <v>21426</v>
          </cell>
          <cell r="Q147">
            <v>5515.778800000001</v>
          </cell>
          <cell r="R147">
            <v>5849.313993499999</v>
          </cell>
          <cell r="S147">
            <v>5725.9443536000008</v>
          </cell>
          <cell r="T147">
            <v>5884.1879258000008</v>
          </cell>
          <cell r="U147">
            <v>22975.225072900001</v>
          </cell>
          <cell r="V147">
            <v>5903.9477868000004</v>
          </cell>
          <cell r="W147">
            <v>6169.0012145999999</v>
          </cell>
          <cell r="X147">
            <v>5988.002214600001</v>
          </cell>
          <cell r="Y147">
            <v>6142.3522146000005</v>
          </cell>
          <cell r="Z147">
            <v>24203.303430600001</v>
          </cell>
        </row>
        <row r="148">
          <cell r="B148" t="str">
            <v>Calculated COGS</v>
          </cell>
          <cell r="C148">
            <v>12011.838680109991</v>
          </cell>
          <cell r="D148">
            <v>12554.089506172841</v>
          </cell>
          <cell r="E148">
            <v>17216.193756727665</v>
          </cell>
          <cell r="F148">
            <v>17566.208071748879</v>
          </cell>
          <cell r="G148">
            <v>4057.5866666666666</v>
          </cell>
          <cell r="H148">
            <v>4205.5161290322576</v>
          </cell>
          <cell r="I148">
            <v>4168.8760330578516</v>
          </cell>
          <cell r="J148">
            <v>4192.7086614173231</v>
          </cell>
          <cell r="K148">
            <v>16334.887835703001</v>
          </cell>
          <cell r="L148">
            <v>4098.4055118110236</v>
          </cell>
          <cell r="M148">
            <v>4358.960264900662</v>
          </cell>
          <cell r="N148">
            <v>4235.6854599406524</v>
          </cell>
          <cell r="O148">
            <v>4466.0417754569189</v>
          </cell>
          <cell r="P148">
            <v>17159.093012109257</v>
          </cell>
          <cell r="Q148">
            <v>4189.0011633914564</v>
          </cell>
          <cell r="R148">
            <v>4433.6441538638328</v>
          </cell>
          <cell r="S148">
            <v>4173.4554719144016</v>
          </cell>
          <cell r="T148">
            <v>4261.2448224957507</v>
          </cell>
          <cell r="U148">
            <v>17057.345611665442</v>
          </cell>
          <cell r="V148">
            <v>4125.6037365249467</v>
          </cell>
          <cell r="W148">
            <v>4406.7375188099968</v>
          </cell>
          <cell r="X148">
            <v>4202.0658838375912</v>
          </cell>
          <cell r="Y148">
            <v>4312.2003345489111</v>
          </cell>
          <cell r="Z148">
            <v>17046.607473721444</v>
          </cell>
        </row>
        <row r="149">
          <cell r="B149" t="str">
            <v>Reported COGS</v>
          </cell>
          <cell r="C149">
            <v>11933</v>
          </cell>
          <cell r="D149">
            <v>12536</v>
          </cell>
          <cell r="E149">
            <v>17111</v>
          </cell>
          <cell r="F149">
            <v>17539</v>
          </cell>
          <cell r="G149">
            <v>4044</v>
          </cell>
          <cell r="H149">
            <v>4196</v>
          </cell>
          <cell r="I149">
            <v>4165</v>
          </cell>
          <cell r="J149">
            <v>4088</v>
          </cell>
          <cell r="K149">
            <v>16247</v>
          </cell>
          <cell r="L149">
            <v>4073</v>
          </cell>
          <cell r="M149">
            <v>4347</v>
          </cell>
          <cell r="N149">
            <v>4213</v>
          </cell>
          <cell r="O149">
            <v>4435</v>
          </cell>
          <cell r="P149">
            <v>17068</v>
          </cell>
          <cell r="Q149">
            <v>4189.0011633914564</v>
          </cell>
          <cell r="R149">
            <v>4433.6441538638328</v>
          </cell>
          <cell r="S149">
            <v>4173.4554719144016</v>
          </cell>
          <cell r="T149">
            <v>4261.2448224957507</v>
          </cell>
          <cell r="U149">
            <v>17057.345611665442</v>
          </cell>
          <cell r="V149">
            <v>4125.6037365249467</v>
          </cell>
          <cell r="W149">
            <v>4406.7375188099968</v>
          </cell>
          <cell r="X149">
            <v>4202.0658838375912</v>
          </cell>
          <cell r="Y149">
            <v>4312.2003345489111</v>
          </cell>
          <cell r="Z149">
            <v>17046.607473721448</v>
          </cell>
        </row>
        <row r="150">
          <cell r="B150" t="str">
            <v>Difference</v>
          </cell>
          <cell r="C150">
            <v>78.838680109991401</v>
          </cell>
          <cell r="D150">
            <v>18.089506172840629</v>
          </cell>
          <cell r="E150">
            <v>105.19375672766546</v>
          </cell>
          <cell r="F150">
            <v>27.208071748878865</v>
          </cell>
          <cell r="G150">
            <v>13.586666666666588</v>
          </cell>
          <cell r="H150">
            <v>9.5161290322575951</v>
          </cell>
          <cell r="I150">
            <v>3.8760330578516005</v>
          </cell>
          <cell r="J150">
            <v>104.70866141732313</v>
          </cell>
          <cell r="K150">
            <v>87.887835703000746</v>
          </cell>
          <cell r="L150">
            <v>25.405511811023644</v>
          </cell>
          <cell r="M150">
            <v>11.960264900661969</v>
          </cell>
          <cell r="N150">
            <v>22.685459940652436</v>
          </cell>
          <cell r="O150">
            <v>31.041775456918913</v>
          </cell>
          <cell r="P150">
            <v>91.093012109256961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</row>
        <row r="152">
          <cell r="B152" t="str">
            <v>SEGMENT ATOI TO NET INCOME RECON</v>
          </cell>
        </row>
        <row r="153">
          <cell r="B153" t="str">
            <v>Segment ATOI</v>
          </cell>
          <cell r="C153">
            <v>1344</v>
          </cell>
          <cell r="D153">
            <v>1489</v>
          </cell>
          <cell r="E153">
            <v>2377</v>
          </cell>
          <cell r="F153">
            <v>2042</v>
          </cell>
          <cell r="G153">
            <v>362</v>
          </cell>
          <cell r="H153">
            <v>432</v>
          </cell>
          <cell r="I153">
            <v>406</v>
          </cell>
          <cell r="J153">
            <v>281</v>
          </cell>
          <cell r="K153">
            <v>1481</v>
          </cell>
          <cell r="L153">
            <v>401</v>
          </cell>
          <cell r="M153">
            <v>425</v>
          </cell>
          <cell r="N153">
            <v>443</v>
          </cell>
          <cell r="O153">
            <v>443</v>
          </cell>
          <cell r="P153">
            <v>1712</v>
          </cell>
          <cell r="Q153">
            <v>519.85309562598138</v>
          </cell>
          <cell r="R153">
            <v>581.95491899531612</v>
          </cell>
          <cell r="S153">
            <v>679.60859764866927</v>
          </cell>
          <cell r="T153">
            <v>728.80989327000634</v>
          </cell>
          <cell r="U153">
            <v>2510.226505539973</v>
          </cell>
          <cell r="V153">
            <v>826.49556312564312</v>
          </cell>
          <cell r="W153">
            <v>815.56044678777994</v>
          </cell>
          <cell r="X153">
            <v>835.44439477509502</v>
          </cell>
          <cell r="Y153">
            <v>866.70055519613561</v>
          </cell>
          <cell r="Z153">
            <v>3344.2009598846539</v>
          </cell>
        </row>
        <row r="154">
          <cell r="B154" t="str">
            <v>InterCo Elim</v>
          </cell>
          <cell r="C154">
            <v>-16</v>
          </cell>
          <cell r="D154">
            <v>-24</v>
          </cell>
          <cell r="E154">
            <v>24</v>
          </cell>
          <cell r="F154">
            <v>-20</v>
          </cell>
          <cell r="G154">
            <v>-3</v>
          </cell>
          <cell r="H154">
            <v>-1</v>
          </cell>
          <cell r="I154">
            <v>-5</v>
          </cell>
          <cell r="J154">
            <v>3</v>
          </cell>
          <cell r="K154">
            <v>-6</v>
          </cell>
          <cell r="L154">
            <v>7</v>
          </cell>
          <cell r="M154">
            <v>-4</v>
          </cell>
          <cell r="N154">
            <v>2</v>
          </cell>
          <cell r="O154">
            <v>4</v>
          </cell>
          <cell r="P154">
            <v>9</v>
          </cell>
          <cell r="U154">
            <v>0</v>
          </cell>
          <cell r="Z154">
            <v>0</v>
          </cell>
        </row>
        <row r="155">
          <cell r="B155" t="str">
            <v>Unallocated Items (N.O.T.)</v>
          </cell>
        </row>
        <row r="156">
          <cell r="B156" t="str">
            <v>Interest Income</v>
          </cell>
          <cell r="C156">
            <v>64</v>
          </cell>
          <cell r="D156">
            <v>26</v>
          </cell>
          <cell r="E156">
            <v>40</v>
          </cell>
          <cell r="F156">
            <v>40</v>
          </cell>
          <cell r="G156">
            <v>10</v>
          </cell>
          <cell r="H156">
            <v>9</v>
          </cell>
          <cell r="I156">
            <v>7</v>
          </cell>
          <cell r="J156">
            <v>5</v>
          </cell>
          <cell r="K156">
            <v>31</v>
          </cell>
          <cell r="L156">
            <v>5</v>
          </cell>
          <cell r="M156">
            <v>6</v>
          </cell>
          <cell r="N156">
            <v>7</v>
          </cell>
          <cell r="O156">
            <v>6</v>
          </cell>
          <cell r="P156">
            <v>24</v>
          </cell>
          <cell r="U156">
            <v>0</v>
          </cell>
          <cell r="Z156">
            <v>0</v>
          </cell>
        </row>
        <row r="157">
          <cell r="B157" t="str">
            <v>Interest Exp</v>
          </cell>
          <cell r="C157">
            <v>-129</v>
          </cell>
          <cell r="D157">
            <v>-126</v>
          </cell>
          <cell r="E157">
            <v>-278</v>
          </cell>
          <cell r="F157">
            <v>-242</v>
          </cell>
          <cell r="G157">
            <v>-49</v>
          </cell>
          <cell r="H157">
            <v>-54</v>
          </cell>
          <cell r="I157">
            <v>-62</v>
          </cell>
          <cell r="J157">
            <v>-62</v>
          </cell>
          <cell r="K157">
            <v>-227</v>
          </cell>
          <cell r="L157">
            <v>-57</v>
          </cell>
          <cell r="M157">
            <v>-52</v>
          </cell>
          <cell r="N157">
            <v>-49</v>
          </cell>
          <cell r="O157">
            <v>-46</v>
          </cell>
          <cell r="P157">
            <v>-204</v>
          </cell>
          <cell r="Q157">
            <v>-49.192500000000003</v>
          </cell>
          <cell r="R157">
            <v>-49.656992338378267</v>
          </cell>
          <cell r="S157">
            <v>-48.634034993128623</v>
          </cell>
          <cell r="T157">
            <v>-46.153709260958507</v>
          </cell>
          <cell r="U157">
            <v>-193.6372365924654</v>
          </cell>
          <cell r="V157">
            <v>-47.6676661049841</v>
          </cell>
          <cell r="W157">
            <v>-44.527615952863634</v>
          </cell>
          <cell r="X157">
            <v>-40.922356723034049</v>
          </cell>
          <cell r="Y157">
            <v>-37.381959526651627</v>
          </cell>
          <cell r="Z157">
            <v>-170.4995983075334</v>
          </cell>
        </row>
        <row r="158">
          <cell r="B158" t="str">
            <v>Minority Interest</v>
          </cell>
          <cell r="C158">
            <v>-238</v>
          </cell>
          <cell r="D158">
            <v>-242</v>
          </cell>
          <cell r="E158">
            <v>-381</v>
          </cell>
          <cell r="F158">
            <v>-208</v>
          </cell>
          <cell r="G158">
            <v>-41</v>
          </cell>
          <cell r="H158">
            <v>-47</v>
          </cell>
          <cell r="I158">
            <v>-49</v>
          </cell>
          <cell r="J158">
            <v>2</v>
          </cell>
          <cell r="K158">
            <v>-135</v>
          </cell>
          <cell r="L158">
            <v>-59</v>
          </cell>
          <cell r="M158">
            <v>-75</v>
          </cell>
          <cell r="N158">
            <v>-54</v>
          </cell>
          <cell r="O158">
            <v>-43</v>
          </cell>
          <cell r="P158">
            <v>-231</v>
          </cell>
          <cell r="Q158">
            <v>-67.580902431377581</v>
          </cell>
          <cell r="R158">
            <v>-75.654139469391097</v>
          </cell>
          <cell r="S158">
            <v>-88.349117694327006</v>
          </cell>
          <cell r="T158">
            <v>-94.745286125100833</v>
          </cell>
          <cell r="U158">
            <v>-326.32944572019653</v>
          </cell>
          <cell r="V158">
            <v>-99.179467575077169</v>
          </cell>
          <cell r="W158">
            <v>-97.867253614533595</v>
          </cell>
          <cell r="X158">
            <v>-100.2533273730114</v>
          </cell>
          <cell r="Y158">
            <v>-104.00406662353627</v>
          </cell>
          <cell r="Z158">
            <v>-401.30411518615847</v>
          </cell>
        </row>
        <row r="159">
          <cell r="B159" t="str">
            <v>Corporate Exp</v>
          </cell>
          <cell r="C159">
            <v>-197</v>
          </cell>
          <cell r="D159">
            <v>-171</v>
          </cell>
          <cell r="E159">
            <v>-227</v>
          </cell>
          <cell r="F159">
            <v>-261</v>
          </cell>
          <cell r="G159">
            <v>-58</v>
          </cell>
          <cell r="H159">
            <v>-53</v>
          </cell>
          <cell r="I159">
            <v>-40</v>
          </cell>
          <cell r="J159">
            <v>-83</v>
          </cell>
          <cell r="K159">
            <v>-234</v>
          </cell>
          <cell r="L159">
            <v>-57</v>
          </cell>
          <cell r="M159">
            <v>-81</v>
          </cell>
          <cell r="N159">
            <v>-65</v>
          </cell>
          <cell r="O159">
            <v>-84</v>
          </cell>
          <cell r="P159">
            <v>-287</v>
          </cell>
          <cell r="Q159">
            <v>-65</v>
          </cell>
          <cell r="R159">
            <v>-65</v>
          </cell>
          <cell r="S159">
            <v>-67</v>
          </cell>
          <cell r="T159">
            <v>-67</v>
          </cell>
          <cell r="U159">
            <v>-264</v>
          </cell>
          <cell r="V159">
            <v>-67</v>
          </cell>
          <cell r="W159">
            <v>-67</v>
          </cell>
          <cell r="X159">
            <v>-70</v>
          </cell>
          <cell r="Y159">
            <v>-70</v>
          </cell>
          <cell r="Z159">
            <v>-274</v>
          </cell>
        </row>
        <row r="160">
          <cell r="B160" t="str">
            <v>Special Items</v>
          </cell>
          <cell r="F160">
            <v>-397</v>
          </cell>
          <cell r="I160">
            <v>-25</v>
          </cell>
          <cell r="J160">
            <v>-261</v>
          </cell>
          <cell r="K160">
            <v>-286</v>
          </cell>
          <cell r="L160">
            <v>4</v>
          </cell>
          <cell r="M160">
            <v>10</v>
          </cell>
          <cell r="N160">
            <v>-1</v>
          </cell>
          <cell r="O160">
            <v>-25</v>
          </cell>
          <cell r="P160">
            <v>-12</v>
          </cell>
          <cell r="U160">
            <v>0</v>
          </cell>
          <cell r="Z160">
            <v>0</v>
          </cell>
        </row>
        <row r="161">
          <cell r="B161" t="str">
            <v>Discontinued Ops</v>
          </cell>
          <cell r="E161">
            <v>12</v>
          </cell>
          <cell r="F161">
            <v>1</v>
          </cell>
          <cell r="H161">
            <v>-5</v>
          </cell>
          <cell r="I161">
            <v>-9</v>
          </cell>
          <cell r="J161">
            <v>-98</v>
          </cell>
          <cell r="K161">
            <v>-112</v>
          </cell>
          <cell r="L161">
            <v>3</v>
          </cell>
          <cell r="M161">
            <v>-11</v>
          </cell>
          <cell r="N161">
            <v>-3</v>
          </cell>
          <cell r="O161">
            <v>-49</v>
          </cell>
          <cell r="P161">
            <v>-60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</row>
        <row r="162">
          <cell r="B162" t="str">
            <v>Accounting Change</v>
          </cell>
          <cell r="E162">
            <v>-5</v>
          </cell>
          <cell r="G162">
            <v>34</v>
          </cell>
          <cell r="K162">
            <v>34</v>
          </cell>
          <cell r="L162">
            <v>-47</v>
          </cell>
          <cell r="M162">
            <v>0</v>
          </cell>
          <cell r="P162">
            <v>-47</v>
          </cell>
          <cell r="U162">
            <v>0</v>
          </cell>
          <cell r="Z162">
            <v>0</v>
          </cell>
        </row>
        <row r="163">
          <cell r="B163" t="str">
            <v>Other</v>
          </cell>
          <cell r="C163">
            <v>25</v>
          </cell>
          <cell r="D163">
            <v>102</v>
          </cell>
          <cell r="E163">
            <v>-78</v>
          </cell>
          <cell r="F163">
            <v>-47</v>
          </cell>
          <cell r="G163">
            <v>-37</v>
          </cell>
          <cell r="H163">
            <v>-49</v>
          </cell>
          <cell r="I163">
            <v>-30</v>
          </cell>
          <cell r="J163">
            <v>-10</v>
          </cell>
          <cell r="K163">
            <v>-126</v>
          </cell>
          <cell r="L163">
            <v>-49</v>
          </cell>
          <cell r="M163">
            <v>-2</v>
          </cell>
          <cell r="O163">
            <v>35</v>
          </cell>
          <cell r="P163">
            <v>-16</v>
          </cell>
          <cell r="U163">
            <v>0</v>
          </cell>
          <cell r="Z163">
            <v>0</v>
          </cell>
        </row>
        <row r="164">
          <cell r="B164" t="str">
            <v>Consolidated Net Income</v>
          </cell>
          <cell r="C164">
            <v>853</v>
          </cell>
          <cell r="D164">
            <v>1054</v>
          </cell>
          <cell r="E164">
            <v>1484</v>
          </cell>
          <cell r="F164">
            <v>908</v>
          </cell>
          <cell r="G164">
            <v>218</v>
          </cell>
          <cell r="H164">
            <v>232</v>
          </cell>
          <cell r="I164">
            <v>193</v>
          </cell>
          <cell r="J164">
            <v>-223</v>
          </cell>
          <cell r="K164">
            <v>420</v>
          </cell>
          <cell r="L164">
            <v>151</v>
          </cell>
          <cell r="M164">
            <v>216</v>
          </cell>
          <cell r="N164">
            <v>280</v>
          </cell>
          <cell r="O164">
            <v>241</v>
          </cell>
          <cell r="P164">
            <v>888</v>
          </cell>
          <cell r="Q164">
            <v>338.07969319460381</v>
          </cell>
          <cell r="R164">
            <v>391.64378718754676</v>
          </cell>
          <cell r="S164">
            <v>475.6254449612137</v>
          </cell>
          <cell r="T164">
            <v>520.91089788394697</v>
          </cell>
          <cell r="U164">
            <v>1726.2598232273112</v>
          </cell>
          <cell r="V164">
            <v>612.64842944558188</v>
          </cell>
          <cell r="W164">
            <v>606.16557722038272</v>
          </cell>
          <cell r="X164">
            <v>624.2687106790496</v>
          </cell>
          <cell r="Y164">
            <v>655.31452904594778</v>
          </cell>
          <cell r="Z164">
            <v>2498.3972463909622</v>
          </cell>
        </row>
        <row r="165">
          <cell r="B165" t="str">
            <v>Minority Interest</v>
          </cell>
          <cell r="C165">
            <v>-0.17708333333333334</v>
          </cell>
          <cell r="D165">
            <v>-0.16252518468770988</v>
          </cell>
          <cell r="E165">
            <v>-0.16028607488430796</v>
          </cell>
          <cell r="F165">
            <v>-0.10186092066601371</v>
          </cell>
          <cell r="G165">
            <v>-0.1132596685082873</v>
          </cell>
          <cell r="H165">
            <v>-0.10879629629629629</v>
          </cell>
          <cell r="I165">
            <v>-0.1206896551724138</v>
          </cell>
          <cell r="J165">
            <v>7.1174377224199285E-3</v>
          </cell>
          <cell r="K165">
            <v>-9.1154625253207291E-2</v>
          </cell>
          <cell r="L165">
            <v>-0.14713216957605985</v>
          </cell>
          <cell r="M165">
            <v>-0.17647058823529413</v>
          </cell>
          <cell r="N165">
            <v>-0.12189616252821671</v>
          </cell>
          <cell r="O165">
            <v>-9.7065462753950338E-2</v>
          </cell>
          <cell r="P165">
            <v>-0.13492990654205608</v>
          </cell>
          <cell r="Q165">
            <v>-0.13</v>
          </cell>
          <cell r="R165">
            <v>-0.13</v>
          </cell>
          <cell r="S165">
            <v>-0.13</v>
          </cell>
          <cell r="T165">
            <v>-0.13</v>
          </cell>
          <cell r="U165">
            <v>-0.13</v>
          </cell>
          <cell r="V165">
            <v>-0.12</v>
          </cell>
          <cell r="W165">
            <v>-0.12</v>
          </cell>
          <cell r="X165">
            <v>-0.12</v>
          </cell>
          <cell r="Y165">
            <v>-0.12</v>
          </cell>
          <cell r="Z165">
            <v>-0.12</v>
          </cell>
        </row>
        <row r="166">
          <cell r="B166" t="str">
            <v>Check</v>
          </cell>
          <cell r="L166">
            <v>151</v>
          </cell>
          <cell r="M166">
            <v>216</v>
          </cell>
          <cell r="N166">
            <v>280</v>
          </cell>
          <cell r="O166">
            <v>291</v>
          </cell>
          <cell r="P166">
            <v>938</v>
          </cell>
          <cell r="Q166">
            <v>338.07969319460381</v>
          </cell>
          <cell r="R166">
            <v>391.64378718754676</v>
          </cell>
          <cell r="S166">
            <v>475.6254449612137</v>
          </cell>
          <cell r="T166">
            <v>520.91089788394697</v>
          </cell>
          <cell r="U166">
            <v>1726.2598232273112</v>
          </cell>
          <cell r="V166">
            <v>612.64842944558188</v>
          </cell>
          <cell r="W166">
            <v>606.16557722038272</v>
          </cell>
          <cell r="X166">
            <v>624.2687106790496</v>
          </cell>
          <cell r="Y166">
            <v>655.31452904594778</v>
          </cell>
          <cell r="Z166">
            <v>2498.3972463909622</v>
          </cell>
        </row>
        <row r="171">
          <cell r="B171" t="str">
            <v>ALCOA Inc.</v>
          </cell>
        </row>
        <row r="172">
          <cell r="B172">
            <v>38062.545535648147</v>
          </cell>
          <cell r="C172">
            <v>1998</v>
          </cell>
          <cell r="D172">
            <v>1999</v>
          </cell>
          <cell r="E172">
            <v>2000</v>
          </cell>
          <cell r="F172">
            <v>2001</v>
          </cell>
          <cell r="G172">
            <v>2002</v>
          </cell>
          <cell r="L172">
            <v>2003</v>
          </cell>
          <cell r="P172">
            <v>1997</v>
          </cell>
          <cell r="Q172" t="str">
            <v>2004E</v>
          </cell>
          <cell r="U172">
            <v>1997</v>
          </cell>
          <cell r="V172" t="str">
            <v>2005E</v>
          </cell>
          <cell r="Z172">
            <v>1997</v>
          </cell>
        </row>
        <row r="173">
          <cell r="B173" t="str">
            <v>INCOME STATEMENT</v>
          </cell>
          <cell r="G173" t="str">
            <v>1Q 02A</v>
          </cell>
          <cell r="H173" t="str">
            <v>2Q 02A</v>
          </cell>
          <cell r="I173" t="str">
            <v>3Q 02A</v>
          </cell>
          <cell r="J173" t="str">
            <v>4Q 02A</v>
          </cell>
          <cell r="Q173" t="str">
            <v>1Q 04E</v>
          </cell>
          <cell r="R173" t="str">
            <v>2Q 04E</v>
          </cell>
          <cell r="S173" t="str">
            <v>3Q 04E</v>
          </cell>
          <cell r="T173" t="str">
            <v>4Q 04E</v>
          </cell>
          <cell r="U173" t="str">
            <v>Year</v>
          </cell>
          <cell r="V173" t="str">
            <v>1Q 05E</v>
          </cell>
          <cell r="W173" t="str">
            <v>2Q 05E</v>
          </cell>
          <cell r="X173" t="str">
            <v>3Q 05E</v>
          </cell>
          <cell r="Y173" t="str">
            <v>4Q 05E</v>
          </cell>
          <cell r="Z173" t="str">
            <v>Year</v>
          </cell>
        </row>
        <row r="174">
          <cell r="B174" t="str">
            <v>(Dollars and Shares in Millions)</v>
          </cell>
        </row>
        <row r="175">
          <cell r="B175" t="str">
            <v>Aluminum Price - Market ($/Lb.)</v>
          </cell>
          <cell r="C175">
            <v>0.66</v>
          </cell>
          <cell r="D175">
            <v>0.66</v>
          </cell>
          <cell r="E175">
            <v>0.75</v>
          </cell>
          <cell r="F175">
            <v>0.66</v>
          </cell>
          <cell r="G175">
            <v>0.63</v>
          </cell>
          <cell r="H175">
            <v>0.63</v>
          </cell>
          <cell r="I175">
            <v>0.6</v>
          </cell>
          <cell r="J175">
            <v>0.62</v>
          </cell>
          <cell r="K175">
            <v>0.62</v>
          </cell>
          <cell r="L175">
            <v>0.63</v>
          </cell>
          <cell r="M175">
            <v>0.63</v>
          </cell>
          <cell r="N175">
            <v>0.64</v>
          </cell>
          <cell r="O175">
            <v>0.68569999999999998</v>
          </cell>
          <cell r="P175">
            <v>0.64642500000000003</v>
          </cell>
          <cell r="Q175">
            <v>0.75</v>
          </cell>
          <cell r="R175">
            <v>0.83</v>
          </cell>
          <cell r="S175">
            <v>0.86</v>
          </cell>
          <cell r="T175">
            <v>0.87</v>
          </cell>
          <cell r="U175">
            <v>0.82750000000000001</v>
          </cell>
          <cell r="V175">
            <v>0.85</v>
          </cell>
          <cell r="W175">
            <v>0.85</v>
          </cell>
          <cell r="X175">
            <v>0.85</v>
          </cell>
          <cell r="Y175">
            <v>0.85</v>
          </cell>
          <cell r="Z175">
            <v>0.85</v>
          </cell>
        </row>
        <row r="177">
          <cell r="B177" t="str">
            <v>Total Revenue</v>
          </cell>
          <cell r="C177">
            <v>15340</v>
          </cell>
          <cell r="D177">
            <v>16323</v>
          </cell>
          <cell r="E177">
            <v>22659</v>
          </cell>
          <cell r="F177">
            <v>22497</v>
          </cell>
          <cell r="G177">
            <v>4983</v>
          </cell>
          <cell r="H177">
            <v>5245</v>
          </cell>
          <cell r="I177">
            <v>5222</v>
          </cell>
          <cell r="J177">
            <v>5061</v>
          </cell>
          <cell r="K177">
            <v>20263</v>
          </cell>
          <cell r="L177">
            <v>5112</v>
          </cell>
          <cell r="M177">
            <v>5460</v>
          </cell>
          <cell r="N177">
            <v>5322</v>
          </cell>
          <cell r="O177">
            <v>5532</v>
          </cell>
          <cell r="P177">
            <v>21426</v>
          </cell>
          <cell r="Q177">
            <v>5515.778800000001</v>
          </cell>
          <cell r="R177">
            <v>5849.313993499999</v>
          </cell>
          <cell r="S177">
            <v>5725.9443536000008</v>
          </cell>
          <cell r="T177">
            <v>5884.1879258000008</v>
          </cell>
          <cell r="U177">
            <v>22975.225072900001</v>
          </cell>
          <cell r="V177">
            <v>5903.9477868000004</v>
          </cell>
          <cell r="W177">
            <v>6169.0012145999999</v>
          </cell>
          <cell r="X177">
            <v>5988.002214600001</v>
          </cell>
          <cell r="Y177">
            <v>6142.3522146000005</v>
          </cell>
          <cell r="Z177">
            <v>24203.303430600001</v>
          </cell>
        </row>
        <row r="178">
          <cell r="B178" t="str">
            <v>Cost of Goods Sold</v>
          </cell>
          <cell r="C178">
            <v>-11933</v>
          </cell>
          <cell r="D178">
            <v>-12536</v>
          </cell>
          <cell r="E178">
            <v>-17111</v>
          </cell>
          <cell r="F178">
            <v>-17539</v>
          </cell>
          <cell r="G178">
            <v>-4044</v>
          </cell>
          <cell r="H178">
            <v>-4196</v>
          </cell>
          <cell r="I178">
            <v>-4165</v>
          </cell>
          <cell r="J178">
            <v>-4088</v>
          </cell>
          <cell r="K178">
            <v>-16247</v>
          </cell>
          <cell r="L178">
            <v>-4073</v>
          </cell>
          <cell r="M178">
            <v>-4347</v>
          </cell>
          <cell r="N178">
            <v>-4213</v>
          </cell>
          <cell r="O178">
            <v>-4435</v>
          </cell>
          <cell r="P178">
            <v>-17068</v>
          </cell>
          <cell r="Q178">
            <v>-4189.0011633914564</v>
          </cell>
          <cell r="R178">
            <v>-4433.6441538638328</v>
          </cell>
          <cell r="S178">
            <v>-4173.4554719144016</v>
          </cell>
          <cell r="T178">
            <v>-4261.2448224957507</v>
          </cell>
          <cell r="U178">
            <v>-17057.345611665442</v>
          </cell>
          <cell r="V178">
            <v>-4125.6037365249467</v>
          </cell>
          <cell r="W178">
            <v>-4406.7375188099968</v>
          </cell>
          <cell r="X178">
            <v>-4202.0658838375912</v>
          </cell>
          <cell r="Y178">
            <v>-4312.2003345489111</v>
          </cell>
          <cell r="Z178">
            <v>-17046.607473721448</v>
          </cell>
        </row>
        <row r="179">
          <cell r="B179" t="str">
            <v>Depreciation and Amortization</v>
          </cell>
          <cell r="C179">
            <v>-842</v>
          </cell>
          <cell r="D179">
            <v>-888</v>
          </cell>
          <cell r="E179">
            <v>-1199</v>
          </cell>
          <cell r="F179">
            <v>-1234</v>
          </cell>
          <cell r="G179">
            <v>-261</v>
          </cell>
          <cell r="H179">
            <v>-269</v>
          </cell>
          <cell r="I179">
            <v>-290</v>
          </cell>
          <cell r="J179">
            <v>-297</v>
          </cell>
          <cell r="K179">
            <v>-1108</v>
          </cell>
          <cell r="L179">
            <v>-285</v>
          </cell>
          <cell r="M179">
            <v>-303</v>
          </cell>
          <cell r="N179">
            <v>-295</v>
          </cell>
          <cell r="O179">
            <v>-312</v>
          </cell>
          <cell r="P179">
            <v>-1195</v>
          </cell>
          <cell r="Q179">
            <v>-317.98750000000001</v>
          </cell>
          <cell r="R179">
            <v>-318.16281250000003</v>
          </cell>
          <cell r="S179">
            <v>-318.33374218749998</v>
          </cell>
          <cell r="T179">
            <v>-318.50039863281251</v>
          </cell>
          <cell r="U179">
            <v>-1272.9844533203125</v>
          </cell>
          <cell r="V179">
            <v>-318.35038866699222</v>
          </cell>
          <cell r="W179">
            <v>-317.8916289503174</v>
          </cell>
          <cell r="X179">
            <v>-317.44433822655947</v>
          </cell>
          <cell r="Y179">
            <v>-317.00822977089547</v>
          </cell>
          <cell r="Z179">
            <v>-1270.6945856147645</v>
          </cell>
        </row>
        <row r="180">
          <cell r="B180" t="str">
            <v>Gross Profit</v>
          </cell>
          <cell r="C180">
            <v>2565</v>
          </cell>
          <cell r="D180">
            <v>2899</v>
          </cell>
          <cell r="E180">
            <v>4349</v>
          </cell>
          <cell r="F180">
            <v>3724</v>
          </cell>
          <cell r="G180">
            <v>678</v>
          </cell>
          <cell r="H180">
            <v>780</v>
          </cell>
          <cell r="I180">
            <v>767</v>
          </cell>
          <cell r="J180">
            <v>676</v>
          </cell>
          <cell r="K180">
            <v>2908</v>
          </cell>
          <cell r="L180">
            <v>754</v>
          </cell>
          <cell r="M180">
            <v>810</v>
          </cell>
          <cell r="N180">
            <v>814</v>
          </cell>
          <cell r="O180">
            <v>785</v>
          </cell>
          <cell r="P180">
            <v>3163</v>
          </cell>
          <cell r="Q180">
            <v>1008.7901366085446</v>
          </cell>
          <cell r="R180">
            <v>1097.5070271361662</v>
          </cell>
          <cell r="S180">
            <v>1234.1551394980993</v>
          </cell>
          <cell r="T180">
            <v>1304.4427046714377</v>
          </cell>
          <cell r="U180">
            <v>4644.8950079142469</v>
          </cell>
          <cell r="V180">
            <v>1459.9936616080613</v>
          </cell>
          <cell r="W180">
            <v>1444.3720668396857</v>
          </cell>
          <cell r="X180">
            <v>1468.4919925358504</v>
          </cell>
          <cell r="Y180">
            <v>1513.1436502801939</v>
          </cell>
          <cell r="Z180">
            <v>5886.0013712637883</v>
          </cell>
        </row>
        <row r="181">
          <cell r="B181" t="str">
            <v>Gross Profit Margin</v>
          </cell>
          <cell r="C181">
            <v>0.16720990873533245</v>
          </cell>
          <cell r="D181">
            <v>0.17760215646633584</v>
          </cell>
          <cell r="E181">
            <v>0.19193256542654133</v>
          </cell>
          <cell r="F181">
            <v>0.16553318220207139</v>
          </cell>
          <cell r="G181">
            <v>0.13606261288380495</v>
          </cell>
          <cell r="H181">
            <v>0.14871306005719734</v>
          </cell>
          <cell r="I181">
            <v>0.14687859057832248</v>
          </cell>
          <cell r="J181">
            <v>0.13357044062438253</v>
          </cell>
          <cell r="K181">
            <v>0.14351280659329813</v>
          </cell>
          <cell r="L181">
            <v>0.1474960876369327</v>
          </cell>
          <cell r="M181">
            <v>0.14835164835164835</v>
          </cell>
          <cell r="N181">
            <v>0.15295001878992859</v>
          </cell>
          <cell r="O181">
            <v>0.14190166305133767</v>
          </cell>
          <cell r="P181">
            <v>0.14762438159245775</v>
          </cell>
          <cell r="Q181">
            <v>0.18289169547708192</v>
          </cell>
          <cell r="R181">
            <v>0.18763004146396683</v>
          </cell>
          <cell r="S181">
            <v>0.21553739667801075</v>
          </cell>
          <cell r="T181">
            <v>0.2216861053930545</v>
          </cell>
          <cell r="U181">
            <v>0.20216972818225168</v>
          </cell>
          <cell r="V181">
            <v>0.24729108629183741</v>
          </cell>
          <cell r="W181">
            <v>0.23413386001956546</v>
          </cell>
          <cell r="X181">
            <v>0.24523905301092908</v>
          </cell>
          <cell r="Y181">
            <v>0.24634595956310398</v>
          </cell>
          <cell r="Z181">
            <v>0.24319000041218233</v>
          </cell>
        </row>
        <row r="182">
          <cell r="B182" t="str">
            <v>SG&amp;A</v>
          </cell>
          <cell r="C182">
            <v>-783</v>
          </cell>
          <cell r="D182">
            <v>-851</v>
          </cell>
          <cell r="E182">
            <v>-1088</v>
          </cell>
          <cell r="F182">
            <v>-1256</v>
          </cell>
          <cell r="G182">
            <v>-278</v>
          </cell>
          <cell r="H182">
            <v>-277</v>
          </cell>
          <cell r="I182">
            <v>-268</v>
          </cell>
          <cell r="J182">
            <v>-339</v>
          </cell>
          <cell r="K182">
            <v>-1147</v>
          </cell>
          <cell r="L182">
            <v>-294</v>
          </cell>
          <cell r="M182">
            <v>-343</v>
          </cell>
          <cell r="N182">
            <v>-303</v>
          </cell>
          <cell r="O182">
            <v>-346</v>
          </cell>
          <cell r="P182">
            <v>-1286</v>
          </cell>
          <cell r="Q182">
            <v>-350</v>
          </cell>
          <cell r="R182">
            <v>-350</v>
          </cell>
          <cell r="S182">
            <v>-350</v>
          </cell>
          <cell r="T182">
            <v>-350</v>
          </cell>
          <cell r="U182">
            <v>-1400</v>
          </cell>
          <cell r="V182">
            <v>-360</v>
          </cell>
          <cell r="W182">
            <v>-360</v>
          </cell>
          <cell r="X182">
            <v>-360</v>
          </cell>
          <cell r="Y182">
            <v>-360</v>
          </cell>
          <cell r="Z182">
            <v>-1440</v>
          </cell>
        </row>
        <row r="183">
          <cell r="B183" t="str">
            <v>Research &amp; Development</v>
          </cell>
          <cell r="C183">
            <v>-128</v>
          </cell>
          <cell r="D183">
            <v>-128</v>
          </cell>
          <cell r="E183">
            <v>-194</v>
          </cell>
          <cell r="F183">
            <v>-203</v>
          </cell>
          <cell r="G183">
            <v>-51</v>
          </cell>
          <cell r="H183">
            <v>-52</v>
          </cell>
          <cell r="I183">
            <v>-53</v>
          </cell>
          <cell r="J183">
            <v>-58</v>
          </cell>
          <cell r="K183">
            <v>-214</v>
          </cell>
          <cell r="L183">
            <v>-50</v>
          </cell>
          <cell r="M183">
            <v>-50</v>
          </cell>
          <cell r="N183">
            <v>-47</v>
          </cell>
          <cell r="O183">
            <v>-47</v>
          </cell>
          <cell r="P183">
            <v>-194</v>
          </cell>
          <cell r="Q183">
            <v>-50</v>
          </cell>
          <cell r="R183">
            <v>-50</v>
          </cell>
          <cell r="S183">
            <v>-50</v>
          </cell>
          <cell r="T183">
            <v>-50</v>
          </cell>
          <cell r="U183">
            <v>-200</v>
          </cell>
          <cell r="V183">
            <v>-55</v>
          </cell>
          <cell r="W183">
            <v>-55</v>
          </cell>
          <cell r="X183">
            <v>-55</v>
          </cell>
          <cell r="Y183">
            <v>-55</v>
          </cell>
          <cell r="Z183">
            <v>-220</v>
          </cell>
        </row>
        <row r="184">
          <cell r="B184" t="str">
            <v>Other</v>
          </cell>
          <cell r="C184">
            <v>149</v>
          </cell>
          <cell r="D184">
            <v>124</v>
          </cell>
          <cell r="E184">
            <v>154</v>
          </cell>
          <cell r="F184">
            <v>308</v>
          </cell>
          <cell r="G184">
            <v>55</v>
          </cell>
          <cell r="H184">
            <v>34</v>
          </cell>
          <cell r="I184">
            <v>23</v>
          </cell>
          <cell r="J184">
            <v>67</v>
          </cell>
          <cell r="K184">
            <v>179</v>
          </cell>
          <cell r="L184">
            <v>37</v>
          </cell>
          <cell r="M184">
            <v>57</v>
          </cell>
          <cell r="N184">
            <v>41</v>
          </cell>
          <cell r="O184">
            <v>139</v>
          </cell>
          <cell r="P184">
            <v>274</v>
          </cell>
          <cell r="Q184">
            <v>41</v>
          </cell>
          <cell r="R184">
            <v>41</v>
          </cell>
          <cell r="S184">
            <v>41</v>
          </cell>
          <cell r="T184">
            <v>41</v>
          </cell>
          <cell r="U184">
            <v>164</v>
          </cell>
          <cell r="V184">
            <v>40</v>
          </cell>
          <cell r="W184">
            <v>40</v>
          </cell>
          <cell r="X184">
            <v>40</v>
          </cell>
          <cell r="Y184">
            <v>40</v>
          </cell>
          <cell r="Z184">
            <v>160</v>
          </cell>
        </row>
        <row r="185">
          <cell r="B185" t="str">
            <v>EBITDA</v>
          </cell>
          <cell r="C185">
            <v>2645</v>
          </cell>
          <cell r="D185">
            <v>2932</v>
          </cell>
          <cell r="E185">
            <v>4420</v>
          </cell>
          <cell r="F185">
            <v>3807</v>
          </cell>
          <cell r="G185">
            <v>665</v>
          </cell>
          <cell r="H185">
            <v>754</v>
          </cell>
          <cell r="I185">
            <v>759</v>
          </cell>
          <cell r="J185">
            <v>643</v>
          </cell>
          <cell r="K185">
            <v>2834</v>
          </cell>
          <cell r="L185">
            <v>732</v>
          </cell>
          <cell r="M185">
            <v>777</v>
          </cell>
          <cell r="N185">
            <v>800</v>
          </cell>
          <cell r="O185">
            <v>843</v>
          </cell>
          <cell r="P185">
            <v>3152</v>
          </cell>
          <cell r="Q185">
            <v>967.77763660854453</v>
          </cell>
          <cell r="R185">
            <v>1056.6698396361662</v>
          </cell>
          <cell r="S185">
            <v>1193.4888816855992</v>
          </cell>
          <cell r="T185">
            <v>1263.9431033042501</v>
          </cell>
          <cell r="U185">
            <v>4481.87946123456</v>
          </cell>
          <cell r="V185">
            <v>1403.3440502750536</v>
          </cell>
          <cell r="W185">
            <v>1387.2636957900031</v>
          </cell>
          <cell r="X185">
            <v>1410.9363307624099</v>
          </cell>
          <cell r="Y185">
            <v>1455.1518800510894</v>
          </cell>
          <cell r="Z185">
            <v>5656.695956878556</v>
          </cell>
        </row>
        <row r="186">
          <cell r="B186" t="str">
            <v>Income From Operations</v>
          </cell>
          <cell r="C186">
            <v>1803</v>
          </cell>
          <cell r="D186">
            <v>2044</v>
          </cell>
          <cell r="E186">
            <v>3221</v>
          </cell>
          <cell r="F186">
            <v>2573</v>
          </cell>
          <cell r="G186">
            <v>404</v>
          </cell>
          <cell r="H186">
            <v>485</v>
          </cell>
          <cell r="I186">
            <v>469</v>
          </cell>
          <cell r="J186">
            <v>346</v>
          </cell>
          <cell r="K186">
            <v>1726</v>
          </cell>
          <cell r="L186">
            <v>447</v>
          </cell>
          <cell r="M186">
            <v>474</v>
          </cell>
          <cell r="N186">
            <v>505</v>
          </cell>
          <cell r="O186">
            <v>531</v>
          </cell>
          <cell r="P186">
            <v>1957</v>
          </cell>
          <cell r="Q186">
            <v>649.79013660854457</v>
          </cell>
          <cell r="R186">
            <v>738.50702713616624</v>
          </cell>
          <cell r="S186">
            <v>875.15513949809929</v>
          </cell>
          <cell r="T186">
            <v>945.4427046714377</v>
          </cell>
          <cell r="U186">
            <v>3208.8950079142478</v>
          </cell>
          <cell r="V186">
            <v>1084.9936616080613</v>
          </cell>
          <cell r="W186">
            <v>1069.3720668396857</v>
          </cell>
          <cell r="X186">
            <v>1093.4919925358504</v>
          </cell>
          <cell r="Y186">
            <v>1138.1436502801939</v>
          </cell>
          <cell r="Z186">
            <v>4386.001371263791</v>
          </cell>
        </row>
        <row r="187">
          <cell r="B187" t="str">
            <v>Goodwill Impairment</v>
          </cell>
          <cell r="J187">
            <v>-44</v>
          </cell>
          <cell r="K187">
            <v>-44</v>
          </cell>
          <cell r="P187">
            <v>0</v>
          </cell>
          <cell r="U187">
            <v>0</v>
          </cell>
          <cell r="Z187">
            <v>0</v>
          </cell>
        </row>
        <row r="188">
          <cell r="B188" t="str">
            <v>Nonrecurring Items</v>
          </cell>
          <cell r="F188">
            <v>-565</v>
          </cell>
          <cell r="I188">
            <v>-39</v>
          </cell>
          <cell r="J188">
            <v>-368</v>
          </cell>
          <cell r="K188">
            <v>-407</v>
          </cell>
          <cell r="L188">
            <v>4</v>
          </cell>
          <cell r="M188">
            <v>15</v>
          </cell>
          <cell r="N188">
            <v>-1</v>
          </cell>
          <cell r="O188">
            <v>26</v>
          </cell>
          <cell r="P188">
            <v>44</v>
          </cell>
          <cell r="U188">
            <v>0</v>
          </cell>
          <cell r="Z188">
            <v>0</v>
          </cell>
        </row>
        <row r="189">
          <cell r="B189" t="str">
            <v>Equity Income/(Loss)</v>
          </cell>
          <cell r="K189">
            <v>0</v>
          </cell>
          <cell r="P189">
            <v>0</v>
          </cell>
          <cell r="U189">
            <v>0</v>
          </cell>
          <cell r="Z189">
            <v>0</v>
          </cell>
        </row>
        <row r="190">
          <cell r="B190" t="str">
            <v>Other Non-Operating</v>
          </cell>
          <cell r="K190">
            <v>0</v>
          </cell>
          <cell r="P190">
            <v>0</v>
          </cell>
          <cell r="U190">
            <v>0</v>
          </cell>
          <cell r="Z190">
            <v>0</v>
          </cell>
        </row>
        <row r="191">
          <cell r="B191" t="str">
            <v>Net Interest Income/(Expense)</v>
          </cell>
          <cell r="C191">
            <v>-198</v>
          </cell>
          <cell r="D191">
            <v>-195</v>
          </cell>
          <cell r="E191">
            <v>-427</v>
          </cell>
          <cell r="F191">
            <v>-371</v>
          </cell>
          <cell r="G191">
            <v>-75</v>
          </cell>
          <cell r="H191">
            <v>-83</v>
          </cell>
          <cell r="I191">
            <v>-95</v>
          </cell>
          <cell r="J191">
            <v>-97</v>
          </cell>
          <cell r="K191">
            <v>-350</v>
          </cell>
          <cell r="L191">
            <v>-88</v>
          </cell>
          <cell r="M191">
            <v>-81</v>
          </cell>
          <cell r="N191">
            <v>-74</v>
          </cell>
          <cell r="O191">
            <v>-71</v>
          </cell>
          <cell r="P191">
            <v>-314</v>
          </cell>
          <cell r="Q191">
            <v>-70.275000000000006</v>
          </cell>
          <cell r="R191">
            <v>-70.938560483397524</v>
          </cell>
          <cell r="S191">
            <v>-69.477192847326606</v>
          </cell>
          <cell r="T191">
            <v>-65.93387037279787</v>
          </cell>
          <cell r="U191">
            <v>-276.62462370352199</v>
          </cell>
          <cell r="V191">
            <v>-68.096665864263002</v>
          </cell>
          <cell r="W191">
            <v>-63.610879932662343</v>
          </cell>
          <cell r="X191">
            <v>-58.460509604334362</v>
          </cell>
          <cell r="Y191">
            <v>-53.402799323788038</v>
          </cell>
          <cell r="Z191">
            <v>-243.57085472504772</v>
          </cell>
        </row>
        <row r="192">
          <cell r="B192" t="str">
            <v>Income Before Taxes</v>
          </cell>
          <cell r="C192">
            <v>1605</v>
          </cell>
          <cell r="D192">
            <v>1849</v>
          </cell>
          <cell r="E192">
            <v>2794</v>
          </cell>
          <cell r="F192">
            <v>1637</v>
          </cell>
          <cell r="G192">
            <v>329</v>
          </cell>
          <cell r="H192">
            <v>402</v>
          </cell>
          <cell r="I192">
            <v>335</v>
          </cell>
          <cell r="J192">
            <v>-163</v>
          </cell>
          <cell r="K192">
            <v>925</v>
          </cell>
          <cell r="L192">
            <v>363</v>
          </cell>
          <cell r="M192">
            <v>408</v>
          </cell>
          <cell r="N192">
            <v>430</v>
          </cell>
          <cell r="O192">
            <v>486</v>
          </cell>
          <cell r="P192">
            <v>1687</v>
          </cell>
          <cell r="Q192">
            <v>579.51513660854459</v>
          </cell>
          <cell r="R192">
            <v>667.56846665276873</v>
          </cell>
          <cell r="S192">
            <v>805.6779466507727</v>
          </cell>
          <cell r="T192">
            <v>879.50883429863984</v>
          </cell>
          <cell r="U192">
            <v>2932.2703842107258</v>
          </cell>
          <cell r="V192">
            <v>1016.8969957437982</v>
          </cell>
          <cell r="W192">
            <v>1005.7611869070233</v>
          </cell>
          <cell r="X192">
            <v>1035.0314829315159</v>
          </cell>
          <cell r="Y192">
            <v>1084.7408509564059</v>
          </cell>
          <cell r="Z192">
            <v>4142.4305165387432</v>
          </cell>
        </row>
        <row r="193">
          <cell r="B193" t="str">
            <v>Income (Taxes)/Benefit</v>
          </cell>
          <cell r="C193">
            <v>-514</v>
          </cell>
          <cell r="D193">
            <v>-553</v>
          </cell>
          <cell r="E193">
            <v>-936</v>
          </cell>
          <cell r="F193">
            <v>-522</v>
          </cell>
          <cell r="G193">
            <v>-104</v>
          </cell>
          <cell r="H193">
            <v>-123</v>
          </cell>
          <cell r="I193">
            <v>-93</v>
          </cell>
          <cell r="J193">
            <v>36</v>
          </cell>
          <cell r="K193">
            <v>-292</v>
          </cell>
          <cell r="L193">
            <v>-109</v>
          </cell>
          <cell r="M193">
            <v>-106</v>
          </cell>
          <cell r="N193">
            <v>-93</v>
          </cell>
          <cell r="O193">
            <v>-103</v>
          </cell>
          <cell r="P193">
            <v>-411</v>
          </cell>
          <cell r="Q193">
            <v>-173.85454098256338</v>
          </cell>
          <cell r="R193">
            <v>-200.2705399958306</v>
          </cell>
          <cell r="S193">
            <v>-241.7033839952318</v>
          </cell>
          <cell r="T193">
            <v>-263.85265028959196</v>
          </cell>
          <cell r="U193">
            <v>-879.68111526321763</v>
          </cell>
          <cell r="V193">
            <v>-305.06909872313946</v>
          </cell>
          <cell r="W193">
            <v>-301.72835607210698</v>
          </cell>
          <cell r="X193">
            <v>-310.50944487945475</v>
          </cell>
          <cell r="Y193">
            <v>-325.42225528692177</v>
          </cell>
          <cell r="Z193">
            <v>-1242.729154961623</v>
          </cell>
        </row>
        <row r="194">
          <cell r="B194" t="str">
            <v>Effective Tax Rate</v>
          </cell>
          <cell r="C194">
            <v>0.32024922118380061</v>
          </cell>
          <cell r="D194">
            <v>0.29908058409951327</v>
          </cell>
          <cell r="E194">
            <v>0.33500357909806727</v>
          </cell>
          <cell r="F194">
            <v>0.31887599266951738</v>
          </cell>
          <cell r="G194">
            <v>0.3161094224924012</v>
          </cell>
          <cell r="H194">
            <v>0.30597014925373134</v>
          </cell>
          <cell r="I194">
            <v>0.27761194029850744</v>
          </cell>
          <cell r="J194">
            <v>0.22085889570552147</v>
          </cell>
          <cell r="K194">
            <v>0.31567567567567567</v>
          </cell>
          <cell r="L194">
            <v>0.30027548209366389</v>
          </cell>
          <cell r="M194">
            <v>0.25980392156862747</v>
          </cell>
          <cell r="N194">
            <v>0.21627906976744185</v>
          </cell>
          <cell r="O194">
            <v>0.21193415637860083</v>
          </cell>
          <cell r="P194">
            <v>0.24362774155305275</v>
          </cell>
          <cell r="Q194">
            <v>0.3</v>
          </cell>
          <cell r="R194">
            <v>0.3</v>
          </cell>
          <cell r="S194">
            <v>0.3</v>
          </cell>
          <cell r="T194">
            <v>0.3</v>
          </cell>
          <cell r="U194">
            <v>0.3</v>
          </cell>
          <cell r="V194">
            <v>0.3</v>
          </cell>
          <cell r="W194">
            <v>0.3</v>
          </cell>
          <cell r="X194">
            <v>0.3</v>
          </cell>
          <cell r="Y194">
            <v>0.3</v>
          </cell>
          <cell r="Z194">
            <v>0.3</v>
          </cell>
        </row>
        <row r="195">
          <cell r="B195" t="str">
            <v>Income Before Other Items</v>
          </cell>
          <cell r="C195">
            <v>1091</v>
          </cell>
          <cell r="D195">
            <v>1296</v>
          </cell>
          <cell r="E195">
            <v>1858</v>
          </cell>
          <cell r="F195">
            <v>1115</v>
          </cell>
          <cell r="G195">
            <v>225</v>
          </cell>
          <cell r="H195">
            <v>279</v>
          </cell>
          <cell r="I195">
            <v>242</v>
          </cell>
          <cell r="J195">
            <v>-127</v>
          </cell>
          <cell r="K195">
            <v>633</v>
          </cell>
          <cell r="L195">
            <v>254</v>
          </cell>
          <cell r="M195">
            <v>302</v>
          </cell>
          <cell r="N195">
            <v>337</v>
          </cell>
          <cell r="O195">
            <v>383</v>
          </cell>
          <cell r="P195">
            <v>1276</v>
          </cell>
          <cell r="Q195">
            <v>405.66059562598122</v>
          </cell>
          <cell r="R195">
            <v>467.2979266569381</v>
          </cell>
          <cell r="S195">
            <v>563.97456265554092</v>
          </cell>
          <cell r="T195">
            <v>615.65618400904782</v>
          </cell>
          <cell r="U195">
            <v>2052.5892689475081</v>
          </cell>
          <cell r="V195">
            <v>711.82789702065884</v>
          </cell>
          <cell r="W195">
            <v>704.03283083491635</v>
          </cell>
          <cell r="X195">
            <v>724.52203805206113</v>
          </cell>
          <cell r="Y195">
            <v>759.31859566948413</v>
          </cell>
          <cell r="Z195">
            <v>2899.7013615771202</v>
          </cell>
        </row>
        <row r="196">
          <cell r="B196" t="str">
            <v>Minority Interests in Consolidated Sub's.</v>
          </cell>
          <cell r="C196">
            <v>-238</v>
          </cell>
          <cell r="D196">
            <v>-242</v>
          </cell>
          <cell r="E196">
            <v>-381</v>
          </cell>
          <cell r="F196">
            <v>-208</v>
          </cell>
          <cell r="G196">
            <v>-41</v>
          </cell>
          <cell r="H196">
            <v>-47</v>
          </cell>
          <cell r="I196">
            <v>-49</v>
          </cell>
          <cell r="J196">
            <v>2</v>
          </cell>
          <cell r="K196">
            <v>-135</v>
          </cell>
          <cell r="L196">
            <v>-59</v>
          </cell>
          <cell r="M196">
            <v>-75</v>
          </cell>
          <cell r="N196">
            <v>-54</v>
          </cell>
          <cell r="O196">
            <v>-43</v>
          </cell>
          <cell r="P196">
            <v>-231</v>
          </cell>
          <cell r="Q196">
            <v>-67.580902431377581</v>
          </cell>
          <cell r="R196">
            <v>-75.654139469391097</v>
          </cell>
          <cell r="S196">
            <v>-88.349117694327006</v>
          </cell>
          <cell r="T196">
            <v>-94.745286125100833</v>
          </cell>
          <cell r="U196">
            <v>-326.32944572019653</v>
          </cell>
          <cell r="V196">
            <v>-99.179467575077169</v>
          </cell>
          <cell r="W196">
            <v>-97.867253614533595</v>
          </cell>
          <cell r="X196">
            <v>-100.2533273730114</v>
          </cell>
          <cell r="Y196">
            <v>-104.00406662353627</v>
          </cell>
          <cell r="Z196">
            <v>-401.30411518615847</v>
          </cell>
        </row>
        <row r="197">
          <cell r="B197" t="str">
            <v>Accounting Changes</v>
          </cell>
          <cell r="E197">
            <v>-5</v>
          </cell>
          <cell r="G197">
            <v>34</v>
          </cell>
          <cell r="K197">
            <v>34</v>
          </cell>
          <cell r="L197">
            <v>-47</v>
          </cell>
          <cell r="P197">
            <v>-47</v>
          </cell>
          <cell r="U197">
            <v>0</v>
          </cell>
          <cell r="Z197">
            <v>0</v>
          </cell>
        </row>
        <row r="198">
          <cell r="B198" t="str">
            <v>Discontinued Operations</v>
          </cell>
          <cell r="E198">
            <v>12</v>
          </cell>
          <cell r="F198">
            <v>1</v>
          </cell>
          <cell r="J198">
            <v>-98</v>
          </cell>
          <cell r="K198">
            <v>-112</v>
          </cell>
          <cell r="L198">
            <v>3</v>
          </cell>
          <cell r="M198">
            <v>-11</v>
          </cell>
          <cell r="N198">
            <v>-3</v>
          </cell>
          <cell r="O198">
            <v>-49</v>
          </cell>
          <cell r="P198">
            <v>-60</v>
          </cell>
          <cell r="U198">
            <v>0</v>
          </cell>
          <cell r="Z198">
            <v>0</v>
          </cell>
        </row>
        <row r="199">
          <cell r="B199" t="str">
            <v>Net Income</v>
          </cell>
          <cell r="C199">
            <v>853</v>
          </cell>
          <cell r="D199">
            <v>1054</v>
          </cell>
          <cell r="E199">
            <v>1484</v>
          </cell>
          <cell r="F199">
            <v>908</v>
          </cell>
          <cell r="G199">
            <v>218</v>
          </cell>
          <cell r="H199">
            <v>232</v>
          </cell>
          <cell r="I199">
            <v>193</v>
          </cell>
          <cell r="J199">
            <v>-223</v>
          </cell>
          <cell r="K199">
            <v>420</v>
          </cell>
          <cell r="L199">
            <v>151</v>
          </cell>
          <cell r="M199">
            <v>216</v>
          </cell>
          <cell r="N199">
            <v>280</v>
          </cell>
          <cell r="O199">
            <v>291</v>
          </cell>
          <cell r="P199">
            <v>938</v>
          </cell>
          <cell r="Q199">
            <v>338.07969319460381</v>
          </cell>
          <cell r="R199">
            <v>391.64378718754676</v>
          </cell>
          <cell r="S199">
            <v>475.6254449612137</v>
          </cell>
          <cell r="T199">
            <v>520.91089788394697</v>
          </cell>
          <cell r="U199">
            <v>1726.2598232273112</v>
          </cell>
          <cell r="V199">
            <v>612.64842944558188</v>
          </cell>
          <cell r="W199">
            <v>606.16557722038272</v>
          </cell>
          <cell r="X199">
            <v>624.2687106790496</v>
          </cell>
          <cell r="Y199">
            <v>655.31452904594778</v>
          </cell>
          <cell r="Z199">
            <v>2498.3972463909622</v>
          </cell>
        </row>
        <row r="200">
          <cell r="B200" t="str">
            <v>Preferred Dividends</v>
          </cell>
          <cell r="C200">
            <v>-2</v>
          </cell>
          <cell r="D200">
            <v>-2</v>
          </cell>
          <cell r="E200">
            <v>-2</v>
          </cell>
          <cell r="F200">
            <v>-2</v>
          </cell>
          <cell r="G200">
            <v>-0.49</v>
          </cell>
          <cell r="H200">
            <v>-0.49</v>
          </cell>
          <cell r="I200">
            <v>-0.49</v>
          </cell>
          <cell r="J200">
            <v>-0.49</v>
          </cell>
          <cell r="K200">
            <v>-1.96</v>
          </cell>
          <cell r="L200">
            <v>-0.49</v>
          </cell>
          <cell r="M200">
            <v>-0.49</v>
          </cell>
          <cell r="N200">
            <v>-0.51189750000000001</v>
          </cell>
          <cell r="O200">
            <v>-0.51189750000000001</v>
          </cell>
          <cell r="P200">
            <v>-2.0037949999999998</v>
          </cell>
          <cell r="Q200">
            <v>-0.51189750000000001</v>
          </cell>
          <cell r="R200">
            <v>-0.51189750000000001</v>
          </cell>
          <cell r="S200">
            <v>-0.51189750000000001</v>
          </cell>
          <cell r="T200">
            <v>-0.51189750000000001</v>
          </cell>
          <cell r="U200">
            <v>-2.04759</v>
          </cell>
          <cell r="V200">
            <v>-0.51189750000000001</v>
          </cell>
          <cell r="W200">
            <v>-0.51189750000000001</v>
          </cell>
          <cell r="X200">
            <v>-0.51189750000000001</v>
          </cell>
          <cell r="Y200">
            <v>-0.51189750000000001</v>
          </cell>
          <cell r="Z200">
            <v>-2.04759</v>
          </cell>
        </row>
        <row r="201">
          <cell r="B201" t="str">
            <v>Net Income Avail. to Common</v>
          </cell>
          <cell r="C201">
            <v>851</v>
          </cell>
          <cell r="D201">
            <v>1052</v>
          </cell>
          <cell r="E201">
            <v>1482</v>
          </cell>
          <cell r="F201">
            <v>906</v>
          </cell>
          <cell r="G201">
            <v>217.51</v>
          </cell>
          <cell r="H201">
            <v>231.51</v>
          </cell>
          <cell r="I201">
            <v>192.51</v>
          </cell>
          <cell r="J201">
            <v>-223.49</v>
          </cell>
          <cell r="K201">
            <v>418.04</v>
          </cell>
          <cell r="L201">
            <v>150.51</v>
          </cell>
          <cell r="M201">
            <v>215.51</v>
          </cell>
          <cell r="N201">
            <v>279.48810250000002</v>
          </cell>
          <cell r="O201">
            <v>290.48810250000002</v>
          </cell>
          <cell r="P201">
            <v>935.99620499999992</v>
          </cell>
          <cell r="Q201">
            <v>337.56779569460383</v>
          </cell>
          <cell r="R201">
            <v>391.13188968754679</v>
          </cell>
          <cell r="S201">
            <v>475.11354746121373</v>
          </cell>
          <cell r="T201">
            <v>520.39900038394694</v>
          </cell>
          <cell r="U201">
            <v>1724.2122332273113</v>
          </cell>
          <cell r="V201">
            <v>612.13653194558185</v>
          </cell>
          <cell r="W201">
            <v>605.65367972038268</v>
          </cell>
          <cell r="X201">
            <v>623.75681317904957</v>
          </cell>
          <cell r="Y201">
            <v>654.80263154594775</v>
          </cell>
          <cell r="Z201">
            <v>2496.3496563909621</v>
          </cell>
        </row>
        <row r="202">
          <cell r="B202" t="str">
            <v>Dilution Adjustment</v>
          </cell>
        </row>
        <row r="203">
          <cell r="B203" t="str">
            <v>Net Income (Incl Dil Adj)</v>
          </cell>
          <cell r="C203">
            <v>851</v>
          </cell>
          <cell r="D203">
            <v>1052</v>
          </cell>
          <cell r="E203">
            <v>1482</v>
          </cell>
          <cell r="F203">
            <v>906</v>
          </cell>
          <cell r="G203">
            <v>217.51</v>
          </cell>
          <cell r="H203">
            <v>231.51</v>
          </cell>
          <cell r="I203">
            <v>192.51</v>
          </cell>
          <cell r="J203">
            <v>-223.49</v>
          </cell>
          <cell r="K203">
            <v>418.04</v>
          </cell>
          <cell r="L203">
            <v>150.51</v>
          </cell>
          <cell r="M203">
            <v>215.51</v>
          </cell>
          <cell r="N203">
            <v>279.48810250000002</v>
          </cell>
          <cell r="O203">
            <v>290.48810250000002</v>
          </cell>
          <cell r="P203">
            <v>935.99620499999992</v>
          </cell>
          <cell r="Q203">
            <v>337.56779569460383</v>
          </cell>
          <cell r="R203">
            <v>391.13188968754679</v>
          </cell>
          <cell r="S203">
            <v>475.11354746121373</v>
          </cell>
          <cell r="T203">
            <v>520.39900038394694</v>
          </cell>
          <cell r="U203">
            <v>1724.2122332273113</v>
          </cell>
          <cell r="V203">
            <v>612.13653194558185</v>
          </cell>
          <cell r="W203">
            <v>605.65367972038268</v>
          </cell>
          <cell r="X203">
            <v>623.75681317904957</v>
          </cell>
          <cell r="Y203">
            <v>654.80263154594775</v>
          </cell>
          <cell r="Z203">
            <v>2496.3496563909621</v>
          </cell>
        </row>
        <row r="204">
          <cell r="B204" t="str">
            <v>Net Income Per Share</v>
          </cell>
        </row>
        <row r="205">
          <cell r="B205" t="str">
            <v xml:space="preserve">  Reported</v>
          </cell>
          <cell r="C205">
            <v>1.2130261660978383</v>
          </cell>
          <cell r="D205">
            <v>1.4105995717344753</v>
          </cell>
          <cell r="E205">
            <v>1.8027210884353742</v>
          </cell>
          <cell r="F205">
            <v>1.0477729056081238</v>
          </cell>
          <cell r="G205">
            <v>0.25522415304172136</v>
          </cell>
          <cell r="H205">
            <v>0.27233953070773709</v>
          </cell>
          <cell r="I205">
            <v>0.22778515401052912</v>
          </cell>
          <cell r="J205">
            <v>-0.26407512324791588</v>
          </cell>
          <cell r="K205">
            <v>0.49420545050625136</v>
          </cell>
          <cell r="L205">
            <v>0.17841769269620661</v>
          </cell>
          <cell r="M205">
            <v>0.25487685534465138</v>
          </cell>
          <cell r="N205">
            <v>0.32581800703755492</v>
          </cell>
          <cell r="O205">
            <v>0.333727233919414</v>
          </cell>
          <cell r="P205">
            <v>1.0950445057899481</v>
          </cell>
          <cell r="Q205">
            <v>0.38758624202344522</v>
          </cell>
          <cell r="R205">
            <v>0.44883960062127259</v>
          </cell>
          <cell r="S205">
            <v>0.54489863012803152</v>
          </cell>
          <cell r="T205">
            <v>0.59657471201075341</v>
          </cell>
          <cell r="U205">
            <v>1.9780234557027241</v>
          </cell>
          <cell r="V205">
            <v>0.70139640241257761</v>
          </cell>
          <cell r="W205">
            <v>0.69373617801566034</v>
          </cell>
          <cell r="X205">
            <v>0.7142093906397442</v>
          </cell>
          <cell r="Y205">
            <v>0.74947085882413444</v>
          </cell>
          <cell r="Z205">
            <v>2.8588410984965797</v>
          </cell>
        </row>
        <row r="206">
          <cell r="B206" t="str">
            <v>Net Income</v>
          </cell>
          <cell r="C206">
            <v>853</v>
          </cell>
          <cell r="D206">
            <v>1054</v>
          </cell>
          <cell r="E206">
            <v>1484</v>
          </cell>
          <cell r="F206">
            <v>908</v>
          </cell>
          <cell r="G206">
            <v>218</v>
          </cell>
          <cell r="H206">
            <v>232</v>
          </cell>
          <cell r="I206">
            <v>193</v>
          </cell>
          <cell r="J206">
            <v>-223</v>
          </cell>
          <cell r="K206">
            <v>420</v>
          </cell>
          <cell r="L206">
            <v>151</v>
          </cell>
          <cell r="M206">
            <v>216</v>
          </cell>
          <cell r="N206">
            <v>280</v>
          </cell>
          <cell r="O206">
            <v>291</v>
          </cell>
          <cell r="P206">
            <v>938</v>
          </cell>
          <cell r="Q206">
            <v>338.07969319460381</v>
          </cell>
          <cell r="R206">
            <v>391.64378718754676</v>
          </cell>
          <cell r="S206">
            <v>475.6254449612137</v>
          </cell>
          <cell r="T206">
            <v>520.91089788394697</v>
          </cell>
          <cell r="U206">
            <v>1726.2598232273112</v>
          </cell>
          <cell r="V206">
            <v>612.64842944558188</v>
          </cell>
          <cell r="W206">
            <v>606.16557722038272</v>
          </cell>
          <cell r="X206">
            <v>624.2687106790496</v>
          </cell>
          <cell r="Y206">
            <v>655.31452904594778</v>
          </cell>
          <cell r="Z206">
            <v>2498.3972463909622</v>
          </cell>
        </row>
        <row r="207">
          <cell r="B207" t="str">
            <v>GW Impairment</v>
          </cell>
          <cell r="J207">
            <v>20</v>
          </cell>
          <cell r="K207">
            <v>20</v>
          </cell>
          <cell r="P207">
            <v>0</v>
          </cell>
        </row>
        <row r="208">
          <cell r="B208" t="str">
            <v>Special Charges</v>
          </cell>
          <cell r="F208">
            <v>355</v>
          </cell>
          <cell r="I208">
            <v>23</v>
          </cell>
          <cell r="J208">
            <v>238</v>
          </cell>
          <cell r="K208">
            <v>261</v>
          </cell>
          <cell r="N208">
            <v>1</v>
          </cell>
          <cell r="O208">
            <v>-107.74</v>
          </cell>
          <cell r="P208">
            <v>-106.74</v>
          </cell>
        </row>
        <row r="209">
          <cell r="B209" t="str">
            <v>Discontinued Ops</v>
          </cell>
          <cell r="C209">
            <v>0</v>
          </cell>
          <cell r="D209">
            <v>0</v>
          </cell>
          <cell r="E209">
            <v>-12</v>
          </cell>
          <cell r="F209">
            <v>-1</v>
          </cell>
          <cell r="G209">
            <v>0</v>
          </cell>
          <cell r="H209">
            <v>0</v>
          </cell>
          <cell r="I209">
            <v>0</v>
          </cell>
          <cell r="J209">
            <v>98</v>
          </cell>
          <cell r="K209">
            <v>112</v>
          </cell>
          <cell r="L209">
            <v>-3</v>
          </cell>
          <cell r="M209">
            <v>11</v>
          </cell>
          <cell r="N209">
            <v>3</v>
          </cell>
          <cell r="O209">
            <v>49</v>
          </cell>
          <cell r="P209">
            <v>60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</row>
        <row r="210">
          <cell r="B210" t="str">
            <v>Accounting Changes</v>
          </cell>
          <cell r="C210">
            <v>0</v>
          </cell>
          <cell r="D210">
            <v>0</v>
          </cell>
          <cell r="E210">
            <v>5</v>
          </cell>
          <cell r="F210">
            <v>0</v>
          </cell>
          <cell r="G210">
            <v>-34</v>
          </cell>
          <cell r="H210">
            <v>0</v>
          </cell>
          <cell r="I210">
            <v>0</v>
          </cell>
          <cell r="J210">
            <v>0</v>
          </cell>
          <cell r="K210">
            <v>-34</v>
          </cell>
          <cell r="L210">
            <v>47</v>
          </cell>
          <cell r="M210">
            <v>0</v>
          </cell>
          <cell r="N210">
            <v>0</v>
          </cell>
          <cell r="O210">
            <v>0</v>
          </cell>
          <cell r="P210">
            <v>47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</row>
        <row r="211">
          <cell r="B211" t="str">
            <v>Adjusted Net Income</v>
          </cell>
          <cell r="C211">
            <v>853</v>
          </cell>
          <cell r="D211">
            <v>1054</v>
          </cell>
          <cell r="E211">
            <v>1477</v>
          </cell>
          <cell r="F211">
            <v>1262</v>
          </cell>
          <cell r="G211">
            <v>184</v>
          </cell>
          <cell r="H211">
            <v>232</v>
          </cell>
          <cell r="I211">
            <v>216</v>
          </cell>
          <cell r="J211">
            <v>133</v>
          </cell>
          <cell r="K211">
            <v>779</v>
          </cell>
          <cell r="L211">
            <v>195</v>
          </cell>
          <cell r="M211">
            <v>227</v>
          </cell>
          <cell r="N211">
            <v>284</v>
          </cell>
          <cell r="O211">
            <v>232.26</v>
          </cell>
          <cell r="P211">
            <v>938.26</v>
          </cell>
          <cell r="Q211">
            <v>338.07969319460381</v>
          </cell>
          <cell r="R211">
            <v>391.64378718754676</v>
          </cell>
          <cell r="S211">
            <v>475.6254449612137</v>
          </cell>
          <cell r="T211">
            <v>520.91089788394697</v>
          </cell>
          <cell r="U211">
            <v>1726.2598232273112</v>
          </cell>
          <cell r="V211">
            <v>612.64842944558188</v>
          </cell>
          <cell r="W211">
            <v>606.16557722038272</v>
          </cell>
          <cell r="X211">
            <v>624.2687106790496</v>
          </cell>
          <cell r="Y211">
            <v>655.31452904594778</v>
          </cell>
          <cell r="Z211">
            <v>2498.3972463909622</v>
          </cell>
        </row>
        <row r="212">
          <cell r="B212" t="str">
            <v xml:space="preserve">  Operating</v>
          </cell>
          <cell r="C212">
            <v>1.2130261660978383</v>
          </cell>
          <cell r="D212">
            <v>1.4105995717344753</v>
          </cell>
          <cell r="E212">
            <v>1.7942176870748299</v>
          </cell>
          <cell r="F212">
            <v>1.4562658666051234</v>
          </cell>
          <cell r="G212">
            <v>0.21541855119117767</v>
          </cell>
          <cell r="H212">
            <v>0.27233953070773709</v>
          </cell>
          <cell r="I212">
            <v>0.25493053505841601</v>
          </cell>
          <cell r="J212">
            <v>0.15749771924651484</v>
          </cell>
          <cell r="K212">
            <v>0.91663344272469005</v>
          </cell>
          <cell r="L212">
            <v>0.23040695414410786</v>
          </cell>
          <cell r="M212">
            <v>0.26785669520016603</v>
          </cell>
          <cell r="N212">
            <v>0.33047254999523429</v>
          </cell>
          <cell r="O212">
            <v>0.2663624994849591</v>
          </cell>
          <cell r="P212">
            <v>1.095348036249975</v>
          </cell>
          <cell r="Q212">
            <v>0.38758624202344522</v>
          </cell>
          <cell r="R212">
            <v>0.44883960062127259</v>
          </cell>
          <cell r="S212">
            <v>0.54489863012803152</v>
          </cell>
          <cell r="T212">
            <v>0.59657471201075341</v>
          </cell>
          <cell r="U212">
            <v>1.9780234557027241</v>
          </cell>
          <cell r="V212">
            <v>0.70139640241257761</v>
          </cell>
          <cell r="W212">
            <v>0.69373617801566034</v>
          </cell>
          <cell r="X212">
            <v>0.7142093906397442</v>
          </cell>
          <cell r="Y212">
            <v>0.74947085882413444</v>
          </cell>
          <cell r="Z212">
            <v>2.8588410984965797</v>
          </cell>
        </row>
        <row r="213">
          <cell r="B213" t="str">
            <v>Net Income Per Share in US GAAP</v>
          </cell>
        </row>
        <row r="214">
          <cell r="B214" t="str">
            <v xml:space="preserve">  Reported</v>
          </cell>
        </row>
        <row r="215">
          <cell r="B215" t="str">
            <v xml:space="preserve">  Operating</v>
          </cell>
        </row>
        <row r="216">
          <cell r="B216" t="str">
            <v>End Basic Shares Out</v>
          </cell>
          <cell r="C216">
            <v>733.69027000000006</v>
          </cell>
          <cell r="D216">
            <v>743.74431800000002</v>
          </cell>
          <cell r="E216">
            <v>866.33945700000004</v>
          </cell>
          <cell r="F216">
            <v>866.33945700000004</v>
          </cell>
          <cell r="G216">
            <v>846.64653299999998</v>
          </cell>
          <cell r="H216">
            <v>844.19816500000002</v>
          </cell>
          <cell r="I216">
            <v>844.27030999999999</v>
          </cell>
          <cell r="J216">
            <v>844.92535399999997</v>
          </cell>
          <cell r="K216">
            <v>844.92535399999997</v>
          </cell>
          <cell r="L216">
            <v>845.24671599999999</v>
          </cell>
          <cell r="M216">
            <v>846.08427400000005</v>
          </cell>
          <cell r="N216">
            <v>865.35492799999997</v>
          </cell>
          <cell r="O216">
            <v>868.49068599999998</v>
          </cell>
          <cell r="P216">
            <v>868.49068599999998</v>
          </cell>
          <cell r="Q216">
            <v>868.79068599999994</v>
          </cell>
          <cell r="R216">
            <v>869.09068599999989</v>
          </cell>
          <cell r="S216">
            <v>869.39068599999985</v>
          </cell>
          <cell r="T216">
            <v>869.6906859999998</v>
          </cell>
          <cell r="U216">
            <v>869.6906859999998</v>
          </cell>
          <cell r="V216">
            <v>869.99068599999976</v>
          </cell>
          <cell r="W216">
            <v>870.29068599999971</v>
          </cell>
          <cell r="X216">
            <v>870.59068599999966</v>
          </cell>
          <cell r="Y216">
            <v>870.89068599999962</v>
          </cell>
          <cell r="Z216">
            <v>870.89068599999962</v>
          </cell>
        </row>
        <row r="217">
          <cell r="B217" t="str">
            <v>Avg Basic Shares Out</v>
          </cell>
          <cell r="C217">
            <v>698.2</v>
          </cell>
          <cell r="D217">
            <v>733.8</v>
          </cell>
          <cell r="E217">
            <v>814.2</v>
          </cell>
          <cell r="F217">
            <v>858</v>
          </cell>
          <cell r="G217">
            <v>847.10555299999999</v>
          </cell>
          <cell r="H217">
            <v>845.71240499999999</v>
          </cell>
          <cell r="I217">
            <v>844.27216299999998</v>
          </cell>
          <cell r="J217">
            <v>844.45667300000002</v>
          </cell>
          <cell r="K217">
            <v>845.43891299999996</v>
          </cell>
          <cell r="L217">
            <v>845.06509300000005</v>
          </cell>
          <cell r="M217">
            <v>845.60144000000003</v>
          </cell>
          <cell r="N217">
            <v>855.47711600000002</v>
          </cell>
          <cell r="O217">
            <v>866.24359200000004</v>
          </cell>
          <cell r="P217">
            <v>853.35231299999998</v>
          </cell>
          <cell r="Q217">
            <v>866.54359199999999</v>
          </cell>
          <cell r="R217">
            <v>866.84359199999994</v>
          </cell>
          <cell r="S217">
            <v>867.1435919999999</v>
          </cell>
          <cell r="T217">
            <v>867.44359199999985</v>
          </cell>
          <cell r="U217">
            <v>866.99359199999981</v>
          </cell>
          <cell r="V217">
            <v>867.74359199999981</v>
          </cell>
          <cell r="W217">
            <v>868.04359199999976</v>
          </cell>
          <cell r="X217">
            <v>868.34359199999972</v>
          </cell>
          <cell r="Y217">
            <v>868.64359199999967</v>
          </cell>
          <cell r="Z217">
            <v>868.19359199999963</v>
          </cell>
        </row>
        <row r="218">
          <cell r="B218" t="str">
            <v>Avg Fully Diluted Shares Out</v>
          </cell>
          <cell r="C218">
            <v>703.2</v>
          </cell>
          <cell r="D218">
            <v>747.2</v>
          </cell>
          <cell r="E218">
            <v>823.2</v>
          </cell>
          <cell r="F218">
            <v>866.6</v>
          </cell>
          <cell r="G218">
            <v>854.15113499999995</v>
          </cell>
          <cell r="H218">
            <v>851.87779899999998</v>
          </cell>
          <cell r="I218">
            <v>847.28963499999998</v>
          </cell>
          <cell r="J218">
            <v>844.45667300000002</v>
          </cell>
          <cell r="K218">
            <v>849.84898399999997</v>
          </cell>
          <cell r="L218">
            <v>846.328622</v>
          </cell>
          <cell r="M218">
            <v>847.46808299999998</v>
          </cell>
          <cell r="N218">
            <v>859.37546099999997</v>
          </cell>
          <cell r="O218">
            <v>871.96959200000003</v>
          </cell>
          <cell r="P218">
            <v>856.58618899999999</v>
          </cell>
          <cell r="Q218">
            <v>872.26959199999999</v>
          </cell>
          <cell r="R218">
            <v>872.56959199999994</v>
          </cell>
          <cell r="S218">
            <v>872.8695919999999</v>
          </cell>
          <cell r="T218">
            <v>873.16959199999985</v>
          </cell>
          <cell r="U218">
            <v>872.71959199999992</v>
          </cell>
          <cell r="V218">
            <v>873.46959199999981</v>
          </cell>
          <cell r="W218">
            <v>873.76959199999976</v>
          </cell>
          <cell r="X218">
            <v>874.06959199999972</v>
          </cell>
          <cell r="Y218">
            <v>874.36959199999967</v>
          </cell>
          <cell r="Z218">
            <v>873.91959199999974</v>
          </cell>
        </row>
        <row r="219">
          <cell r="B219" t="str">
            <v>Common Dividends Per Share</v>
          </cell>
          <cell r="C219">
            <v>0.75</v>
          </cell>
          <cell r="D219">
            <v>0.80500000000000005</v>
          </cell>
          <cell r="E219">
            <v>0.5</v>
          </cell>
          <cell r="F219">
            <v>0.6</v>
          </cell>
          <cell r="G219">
            <v>0.15</v>
          </cell>
          <cell r="H219">
            <v>0.15</v>
          </cell>
          <cell r="I219">
            <v>0.15</v>
          </cell>
          <cell r="J219">
            <v>0.15</v>
          </cell>
          <cell r="K219">
            <v>0.6</v>
          </cell>
          <cell r="L219">
            <v>0.15</v>
          </cell>
          <cell r="M219">
            <v>0.15</v>
          </cell>
          <cell r="N219">
            <v>0.15</v>
          </cell>
          <cell r="O219">
            <v>0.15</v>
          </cell>
          <cell r="P219">
            <v>0.6</v>
          </cell>
          <cell r="Q219">
            <v>0.15</v>
          </cell>
          <cell r="R219">
            <v>0.15</v>
          </cell>
          <cell r="S219">
            <v>0.15</v>
          </cell>
          <cell r="T219">
            <v>0.15</v>
          </cell>
          <cell r="U219">
            <v>0.6</v>
          </cell>
          <cell r="V219">
            <v>0.15</v>
          </cell>
          <cell r="W219">
            <v>0.15</v>
          </cell>
          <cell r="X219">
            <v>0.15</v>
          </cell>
          <cell r="Y219">
            <v>0.15</v>
          </cell>
          <cell r="Z219">
            <v>0.6</v>
          </cell>
        </row>
        <row r="221">
          <cell r="B221" t="str">
            <v>First Call Rev Consensus as of  10/22</v>
          </cell>
          <cell r="Q221">
            <v>5621.8</v>
          </cell>
          <cell r="R221">
            <v>5807.8</v>
          </cell>
          <cell r="S221">
            <v>5846.72</v>
          </cell>
          <cell r="T221">
            <v>5857.02</v>
          </cell>
          <cell r="U221">
            <v>22923.68</v>
          </cell>
          <cell r="Z221">
            <v>24220.82</v>
          </cell>
        </row>
        <row r="222">
          <cell r="B222" t="str">
            <v>First Call EPSConsensus as of  1/23</v>
          </cell>
          <cell r="E222">
            <v>1.81</v>
          </cell>
          <cell r="F222">
            <v>1.46</v>
          </cell>
          <cell r="G222">
            <v>0.22</v>
          </cell>
          <cell r="H222">
            <v>0.27</v>
          </cell>
          <cell r="I222">
            <v>0.26</v>
          </cell>
          <cell r="J222">
            <v>0.16</v>
          </cell>
          <cell r="K222">
            <v>0.92</v>
          </cell>
          <cell r="L222">
            <v>0.23</v>
          </cell>
          <cell r="M222">
            <v>0.27</v>
          </cell>
          <cell r="N222">
            <v>0.33</v>
          </cell>
          <cell r="O222">
            <v>0.34</v>
          </cell>
          <cell r="P222">
            <v>1.18</v>
          </cell>
          <cell r="Q222">
            <v>0.39</v>
          </cell>
          <cell r="R222">
            <v>0.44</v>
          </cell>
          <cell r="S222">
            <v>0.47</v>
          </cell>
          <cell r="T222">
            <v>0.49</v>
          </cell>
          <cell r="U222">
            <v>1.84</v>
          </cell>
          <cell r="Z222">
            <v>2.44</v>
          </cell>
        </row>
        <row r="225">
          <cell r="B225" t="str">
            <v>ALCOA Inc.</v>
          </cell>
        </row>
        <row r="226">
          <cell r="B226">
            <v>38062.545535648147</v>
          </cell>
          <cell r="C226">
            <v>1998</v>
          </cell>
          <cell r="D226">
            <v>1999</v>
          </cell>
          <cell r="E226">
            <v>2000</v>
          </cell>
          <cell r="F226">
            <v>2001</v>
          </cell>
          <cell r="G226">
            <v>2002</v>
          </cell>
          <cell r="L226">
            <v>2003</v>
          </cell>
          <cell r="P226">
            <v>1997</v>
          </cell>
          <cell r="Q226" t="str">
            <v>2004E</v>
          </cell>
          <cell r="U226">
            <v>1997</v>
          </cell>
          <cell r="V226" t="str">
            <v>2005E</v>
          </cell>
          <cell r="Z226">
            <v>1997</v>
          </cell>
        </row>
        <row r="227">
          <cell r="B227" t="str">
            <v>CASH FLOW STATEMENT</v>
          </cell>
          <cell r="G227" t="str">
            <v>1Q 02A</v>
          </cell>
          <cell r="H227" t="str">
            <v>2Q 02A</v>
          </cell>
          <cell r="I227" t="str">
            <v>3Q 02A</v>
          </cell>
          <cell r="J227" t="str">
            <v>4Q 02A</v>
          </cell>
          <cell r="Q227" t="str">
            <v>1Q 04E</v>
          </cell>
          <cell r="R227" t="str">
            <v>2Q 04E</v>
          </cell>
          <cell r="S227" t="str">
            <v>3Q 04E</v>
          </cell>
          <cell r="T227" t="str">
            <v>4Q 04E</v>
          </cell>
          <cell r="U227" t="str">
            <v>Year</v>
          </cell>
          <cell r="V227" t="str">
            <v>1Q 05E</v>
          </cell>
          <cell r="W227" t="str">
            <v>2Q 05E</v>
          </cell>
          <cell r="X227" t="str">
            <v>3Q 05E</v>
          </cell>
          <cell r="Y227" t="str">
            <v>4Q 05E</v>
          </cell>
          <cell r="Z227" t="str">
            <v>Year</v>
          </cell>
        </row>
        <row r="228">
          <cell r="B228" t="str">
            <v>Reported Net Income</v>
          </cell>
          <cell r="C228">
            <v>853</v>
          </cell>
          <cell r="D228">
            <v>1054</v>
          </cell>
          <cell r="E228">
            <v>1484</v>
          </cell>
          <cell r="F228">
            <v>908</v>
          </cell>
          <cell r="G228">
            <v>218</v>
          </cell>
          <cell r="H228">
            <v>232</v>
          </cell>
          <cell r="I228">
            <v>193</v>
          </cell>
          <cell r="J228">
            <v>-223</v>
          </cell>
          <cell r="K228">
            <v>420</v>
          </cell>
          <cell r="L228">
            <v>151</v>
          </cell>
          <cell r="M228">
            <v>216</v>
          </cell>
          <cell r="N228">
            <v>280</v>
          </cell>
          <cell r="O228">
            <v>291</v>
          </cell>
          <cell r="P228">
            <v>938</v>
          </cell>
          <cell r="Q228">
            <v>338.07969319460381</v>
          </cell>
          <cell r="R228">
            <v>391.64378718754676</v>
          </cell>
          <cell r="S228">
            <v>475.6254449612137</v>
          </cell>
          <cell r="T228">
            <v>520.91089788394697</v>
          </cell>
          <cell r="U228">
            <v>1726.2598232273112</v>
          </cell>
          <cell r="V228">
            <v>612.64842944558188</v>
          </cell>
          <cell r="W228">
            <v>606.16557722038272</v>
          </cell>
          <cell r="X228">
            <v>624.2687106790496</v>
          </cell>
          <cell r="Y228">
            <v>655.31452904594778</v>
          </cell>
          <cell r="Z228">
            <v>2498.3972463909622</v>
          </cell>
        </row>
        <row r="229">
          <cell r="B229" t="str">
            <v>Cash Flow Adjustments</v>
          </cell>
        </row>
        <row r="230">
          <cell r="B230" t="str">
            <v>DD&amp;A</v>
          </cell>
          <cell r="C230">
            <v>856</v>
          </cell>
          <cell r="D230">
            <v>901</v>
          </cell>
          <cell r="E230">
            <v>1211</v>
          </cell>
          <cell r="F230">
            <v>1246</v>
          </cell>
          <cell r="G230">
            <v>263</v>
          </cell>
          <cell r="H230">
            <v>268</v>
          </cell>
          <cell r="I230">
            <v>296</v>
          </cell>
          <cell r="J230">
            <v>289</v>
          </cell>
          <cell r="K230">
            <v>1116</v>
          </cell>
          <cell r="L230">
            <v>287</v>
          </cell>
          <cell r="M230">
            <v>305</v>
          </cell>
          <cell r="N230">
            <v>297</v>
          </cell>
          <cell r="O230">
            <v>312</v>
          </cell>
          <cell r="P230">
            <v>1201</v>
          </cell>
          <cell r="Q230">
            <v>317.98750000000001</v>
          </cell>
          <cell r="R230">
            <v>318.16281250000003</v>
          </cell>
          <cell r="S230">
            <v>318.33374218749998</v>
          </cell>
          <cell r="T230">
            <v>318.50039863281251</v>
          </cell>
          <cell r="U230">
            <v>1272.9844533203125</v>
          </cell>
          <cell r="V230">
            <v>318.35038866699222</v>
          </cell>
          <cell r="W230">
            <v>317.8916289503174</v>
          </cell>
          <cell r="X230">
            <v>317.44433822655947</v>
          </cell>
          <cell r="Y230">
            <v>317.00822977089547</v>
          </cell>
          <cell r="Z230">
            <v>1270.6945856147645</v>
          </cell>
        </row>
        <row r="231">
          <cell r="B231" t="str">
            <v>Goodwill Impairment</v>
          </cell>
          <cell r="J231">
            <v>44</v>
          </cell>
          <cell r="K231">
            <v>44</v>
          </cell>
          <cell r="P231">
            <v>0</v>
          </cell>
        </row>
        <row r="232">
          <cell r="B232" t="str">
            <v>Deferred Income Taxes</v>
          </cell>
          <cell r="C232">
            <v>110</v>
          </cell>
          <cell r="D232">
            <v>54</v>
          </cell>
          <cell r="E232">
            <v>135</v>
          </cell>
          <cell r="F232">
            <v>-24</v>
          </cell>
          <cell r="G232">
            <v>-7</v>
          </cell>
          <cell r="H232">
            <v>0</v>
          </cell>
          <cell r="I232">
            <v>3</v>
          </cell>
          <cell r="J232">
            <v>-174</v>
          </cell>
          <cell r="K232">
            <v>-178</v>
          </cell>
          <cell r="L232">
            <v>6</v>
          </cell>
          <cell r="M232">
            <v>12</v>
          </cell>
          <cell r="N232">
            <v>-5</v>
          </cell>
          <cell r="O232">
            <v>454</v>
          </cell>
          <cell r="P232">
            <v>467</v>
          </cell>
          <cell r="Q232">
            <v>-254</v>
          </cell>
          <cell r="R232">
            <v>-183</v>
          </cell>
          <cell r="S232">
            <v>0</v>
          </cell>
          <cell r="T232">
            <v>0</v>
          </cell>
          <cell r="U232">
            <v>-437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</row>
        <row r="233">
          <cell r="B233" t="str">
            <v>Equity Income Net of Dividends</v>
          </cell>
          <cell r="C233">
            <v>-3</v>
          </cell>
          <cell r="D233">
            <v>-10</v>
          </cell>
          <cell r="E233">
            <v>-66</v>
          </cell>
          <cell r="F233">
            <v>-56</v>
          </cell>
          <cell r="G233">
            <v>4</v>
          </cell>
          <cell r="H233">
            <v>-10</v>
          </cell>
          <cell r="I233">
            <v>-26</v>
          </cell>
          <cell r="J233">
            <v>-8</v>
          </cell>
          <cell r="K233">
            <v>-40</v>
          </cell>
          <cell r="L233">
            <v>-61</v>
          </cell>
          <cell r="M233">
            <v>38</v>
          </cell>
          <cell r="N233">
            <v>-37</v>
          </cell>
          <cell r="P233">
            <v>-60</v>
          </cell>
          <cell r="U233">
            <v>0</v>
          </cell>
          <cell r="Z233">
            <v>0</v>
          </cell>
        </row>
        <row r="234">
          <cell r="B234" t="str">
            <v>Noncash Special Items</v>
          </cell>
          <cell r="E234">
            <v>0</v>
          </cell>
          <cell r="F234">
            <v>525</v>
          </cell>
          <cell r="G234">
            <v>-34</v>
          </cell>
          <cell r="H234">
            <v>0</v>
          </cell>
          <cell r="I234">
            <v>39</v>
          </cell>
          <cell r="J234">
            <v>389</v>
          </cell>
          <cell r="K234">
            <v>394</v>
          </cell>
          <cell r="L234">
            <v>-4</v>
          </cell>
          <cell r="M234">
            <v>-15</v>
          </cell>
          <cell r="N234">
            <v>48</v>
          </cell>
          <cell r="O234">
            <v>-87</v>
          </cell>
          <cell r="P234">
            <v>-58</v>
          </cell>
          <cell r="U234">
            <v>0</v>
          </cell>
          <cell r="Z234">
            <v>0</v>
          </cell>
        </row>
        <row r="235">
          <cell r="B235" t="str">
            <v>Discontinued Operations</v>
          </cell>
          <cell r="E235">
            <v>4</v>
          </cell>
          <cell r="F235">
            <v>23</v>
          </cell>
          <cell r="J235">
            <v>37</v>
          </cell>
          <cell r="K235">
            <v>37</v>
          </cell>
          <cell r="L235">
            <v>-2</v>
          </cell>
          <cell r="M235">
            <v>13</v>
          </cell>
          <cell r="N235">
            <v>-8</v>
          </cell>
          <cell r="P235">
            <v>3</v>
          </cell>
          <cell r="U235">
            <v>0</v>
          </cell>
          <cell r="Z235">
            <v>0</v>
          </cell>
        </row>
        <row r="236">
          <cell r="B236" t="str">
            <v>Minority Interests</v>
          </cell>
          <cell r="C236">
            <v>238</v>
          </cell>
          <cell r="D236">
            <v>242</v>
          </cell>
          <cell r="E236">
            <v>381</v>
          </cell>
          <cell r="F236">
            <v>208</v>
          </cell>
          <cell r="G236">
            <v>41</v>
          </cell>
          <cell r="H236">
            <v>47</v>
          </cell>
          <cell r="I236">
            <v>49</v>
          </cell>
          <cell r="J236">
            <v>-2</v>
          </cell>
          <cell r="K236">
            <v>135</v>
          </cell>
          <cell r="L236">
            <v>59</v>
          </cell>
          <cell r="M236">
            <v>75</v>
          </cell>
          <cell r="N236">
            <v>54</v>
          </cell>
          <cell r="O236">
            <v>43</v>
          </cell>
          <cell r="P236">
            <v>231</v>
          </cell>
          <cell r="Q236">
            <v>67.580902431377581</v>
          </cell>
          <cell r="R236">
            <v>75.654139469391097</v>
          </cell>
          <cell r="S236">
            <v>88.349117694327006</v>
          </cell>
          <cell r="T236">
            <v>94.745286125100833</v>
          </cell>
          <cell r="U236">
            <v>326.32944572019653</v>
          </cell>
          <cell r="V236">
            <v>99.179467575077169</v>
          </cell>
          <cell r="W236">
            <v>97.867253614533595</v>
          </cell>
          <cell r="X236">
            <v>100.2533273730114</v>
          </cell>
          <cell r="Y236">
            <v>104.00406662353627</v>
          </cell>
          <cell r="Z236">
            <v>401.30411518615847</v>
          </cell>
        </row>
        <row r="237">
          <cell r="B237" t="str">
            <v>Other (excluding Working Capital)</v>
          </cell>
          <cell r="C237">
            <v>-55</v>
          </cell>
          <cell r="D237">
            <v>30</v>
          </cell>
          <cell r="E237">
            <v>33</v>
          </cell>
          <cell r="F237">
            <v>-27</v>
          </cell>
          <cell r="G237">
            <v>-16</v>
          </cell>
          <cell r="H237">
            <v>59</v>
          </cell>
          <cell r="I237">
            <v>-11</v>
          </cell>
          <cell r="J237">
            <v>-94</v>
          </cell>
          <cell r="K237">
            <v>-62</v>
          </cell>
          <cell r="L237">
            <v>86</v>
          </cell>
          <cell r="M237">
            <v>-37</v>
          </cell>
          <cell r="N237">
            <v>34</v>
          </cell>
          <cell r="O237">
            <v>-20</v>
          </cell>
          <cell r="P237">
            <v>63</v>
          </cell>
          <cell r="Q237">
            <v>-15</v>
          </cell>
          <cell r="R237">
            <v>-15</v>
          </cell>
          <cell r="S237">
            <v>-15</v>
          </cell>
          <cell r="T237">
            <v>-15</v>
          </cell>
          <cell r="U237">
            <v>-60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</row>
        <row r="238">
          <cell r="B238" t="str">
            <v>Cash Flow From Operations</v>
          </cell>
          <cell r="C238">
            <v>1999</v>
          </cell>
          <cell r="D238">
            <v>2271</v>
          </cell>
          <cell r="E238">
            <v>3182</v>
          </cell>
          <cell r="F238">
            <v>2803</v>
          </cell>
          <cell r="G238">
            <v>469</v>
          </cell>
          <cell r="H238">
            <v>596</v>
          </cell>
          <cell r="I238">
            <v>543</v>
          </cell>
          <cell r="J238">
            <v>258</v>
          </cell>
          <cell r="K238">
            <v>1866</v>
          </cell>
          <cell r="L238">
            <v>522</v>
          </cell>
          <cell r="M238">
            <v>607</v>
          </cell>
          <cell r="N238">
            <v>663</v>
          </cell>
          <cell r="O238">
            <v>993</v>
          </cell>
          <cell r="P238">
            <v>2785</v>
          </cell>
          <cell r="Q238">
            <v>454.64809562598134</v>
          </cell>
          <cell r="R238">
            <v>587.46073915693796</v>
          </cell>
          <cell r="S238">
            <v>867.30830484304067</v>
          </cell>
          <cell r="T238">
            <v>919.15658264186027</v>
          </cell>
          <cell r="U238">
            <v>2828.5737222678199</v>
          </cell>
          <cell r="V238">
            <v>1030.1782856876512</v>
          </cell>
          <cell r="W238">
            <v>1021.9244597852337</v>
          </cell>
          <cell r="X238">
            <v>1041.9663762786204</v>
          </cell>
          <cell r="Y238">
            <v>1076.3268254403795</v>
          </cell>
          <cell r="Z238">
            <v>4170.3959471918843</v>
          </cell>
        </row>
        <row r="239">
          <cell r="B239" t="str">
            <v>Receivables</v>
          </cell>
          <cell r="N239">
            <v>20</v>
          </cell>
          <cell r="O239">
            <v>-47</v>
          </cell>
          <cell r="Q239">
            <v>-199.11009315068532</v>
          </cell>
          <cell r="R239">
            <v>-100.38103796164296</v>
          </cell>
          <cell r="S239">
            <v>122.23790147068394</v>
          </cell>
          <cell r="T239">
            <v>-10.08532250739745</v>
          </cell>
          <cell r="U239">
            <v>-187.33855214904179</v>
          </cell>
          <cell r="V239">
            <v>-138.49654504767068</v>
          </cell>
          <cell r="W239">
            <v>-127.80658436383555</v>
          </cell>
          <cell r="X239">
            <v>152.89817221479416</v>
          </cell>
          <cell r="Y239">
            <v>-72.734794520547439</v>
          </cell>
          <cell r="Z239">
            <v>-186.13975171725951</v>
          </cell>
        </row>
        <row r="240">
          <cell r="B240" t="str">
            <v>Inventory</v>
          </cell>
          <cell r="N240">
            <v>-10</v>
          </cell>
          <cell r="O240">
            <v>10</v>
          </cell>
          <cell r="Q240">
            <v>196.77713144919107</v>
          </cell>
          <cell r="R240">
            <v>-135.91277248465349</v>
          </cell>
          <cell r="S240">
            <v>144.54926774968362</v>
          </cell>
          <cell r="T240">
            <v>-48.771861434082439</v>
          </cell>
          <cell r="U240">
            <v>156.64176528013877</v>
          </cell>
          <cell r="V240">
            <v>224.18746249910964</v>
          </cell>
          <cell r="W240">
            <v>-146.0435232649611</v>
          </cell>
          <cell r="X240">
            <v>106.32292725839261</v>
          </cell>
          <cell r="Y240">
            <v>-57.21270166821796</v>
          </cell>
          <cell r="Z240">
            <v>127.2541648243232</v>
          </cell>
        </row>
        <row r="241">
          <cell r="B241" t="str">
            <v>Prepaid and Other</v>
          </cell>
          <cell r="N241">
            <v>-100</v>
          </cell>
          <cell r="O241">
            <v>69</v>
          </cell>
          <cell r="Q241">
            <v>0</v>
          </cell>
          <cell r="R241">
            <v>32</v>
          </cell>
          <cell r="S241">
            <v>-10</v>
          </cell>
          <cell r="T241">
            <v>80</v>
          </cell>
          <cell r="U241">
            <v>102</v>
          </cell>
          <cell r="V241">
            <v>-30</v>
          </cell>
          <cell r="W241">
            <v>-40</v>
          </cell>
          <cell r="X241">
            <v>-10</v>
          </cell>
          <cell r="Y241">
            <v>80</v>
          </cell>
          <cell r="Z241">
            <v>0</v>
          </cell>
        </row>
        <row r="242">
          <cell r="B242" t="str">
            <v>AP and Accrued Exp</v>
          </cell>
          <cell r="N242">
            <v>-111</v>
          </cell>
          <cell r="O242">
            <v>123</v>
          </cell>
          <cell r="Q242">
            <v>-151.81732141032535</v>
          </cell>
          <cell r="R242">
            <v>119.17658733037092</v>
          </cell>
          <cell r="S242">
            <v>-19.320329829534785</v>
          </cell>
          <cell r="T242">
            <v>108.54500286137204</v>
          </cell>
          <cell r="U242">
            <v>56.583938951882828</v>
          </cell>
          <cell r="V242">
            <v>-54.100109242317785</v>
          </cell>
          <cell r="W242">
            <v>123.23672648111778</v>
          </cell>
          <cell r="X242">
            <v>-89.71907286461601</v>
          </cell>
          <cell r="Y242">
            <v>48.278115380304371</v>
          </cell>
          <cell r="Z242">
            <v>27.695659754488361</v>
          </cell>
        </row>
        <row r="243">
          <cell r="B243" t="str">
            <v>Taxes, Incl Income Tax</v>
          </cell>
          <cell r="N243">
            <v>-23</v>
          </cell>
          <cell r="O243">
            <v>-31</v>
          </cell>
          <cell r="Q243">
            <v>15</v>
          </cell>
          <cell r="R243">
            <v>62</v>
          </cell>
          <cell r="S243">
            <v>15</v>
          </cell>
          <cell r="T243">
            <v>15</v>
          </cell>
          <cell r="U243">
            <v>107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</row>
        <row r="244">
          <cell r="B244" t="str">
            <v>Noncurrent Assets and Liab</v>
          </cell>
          <cell r="N244">
            <v>-57</v>
          </cell>
          <cell r="O244">
            <v>-517</v>
          </cell>
          <cell r="Q244">
            <v>-87.799069286834765</v>
          </cell>
          <cell r="R244">
            <v>145.71439237790128</v>
          </cell>
          <cell r="S244">
            <v>-258.15094555954511</v>
          </cell>
          <cell r="T244">
            <v>20.23148046507913</v>
          </cell>
          <cell r="U244">
            <v>-180.00414200339947</v>
          </cell>
          <cell r="V244">
            <v>-158.51286877664279</v>
          </cell>
          <cell r="W244">
            <v>174.90702582803988</v>
          </cell>
          <cell r="X244">
            <v>-213.7373079779245</v>
          </cell>
          <cell r="Y244">
            <v>38.10756056905575</v>
          </cell>
          <cell r="Z244">
            <v>-159.23559035747166</v>
          </cell>
        </row>
        <row r="245">
          <cell r="B245" t="str">
            <v>Net Assets Held for Sale</v>
          </cell>
          <cell r="N245">
            <v>-9</v>
          </cell>
          <cell r="O245">
            <v>-1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</row>
        <row r="246">
          <cell r="B246" t="str">
            <v>Adj</v>
          </cell>
          <cell r="N246">
            <v>109</v>
          </cell>
        </row>
        <row r="247">
          <cell r="B247" t="str">
            <v>Working Capital and Other</v>
          </cell>
          <cell r="C247">
            <v>198</v>
          </cell>
          <cell r="D247">
            <v>110</v>
          </cell>
          <cell r="E247">
            <v>-331</v>
          </cell>
          <cell r="F247">
            <v>-392</v>
          </cell>
          <cell r="G247">
            <v>-232</v>
          </cell>
          <cell r="H247">
            <v>-166</v>
          </cell>
          <cell r="I247">
            <v>-201</v>
          </cell>
          <cell r="J247">
            <v>572</v>
          </cell>
          <cell r="K247">
            <v>-27</v>
          </cell>
          <cell r="L247">
            <v>-552</v>
          </cell>
          <cell r="M247">
            <v>638</v>
          </cell>
          <cell r="N247">
            <v>-181</v>
          </cell>
          <cell r="O247">
            <v>-394</v>
          </cell>
          <cell r="P247">
            <v>-489</v>
          </cell>
          <cell r="Q247">
            <v>-226.94935239865436</v>
          </cell>
          <cell r="R247">
            <v>122.59716926197575</v>
          </cell>
          <cell r="S247">
            <v>-5.6841061687123329</v>
          </cell>
          <cell r="T247">
            <v>164.91929938497128</v>
          </cell>
          <cell r="U247">
            <v>54.883010079580345</v>
          </cell>
          <cell r="V247">
            <v>-156.92206056752161</v>
          </cell>
          <cell r="W247">
            <v>-15.706355319638988</v>
          </cell>
          <cell r="X247">
            <v>-54.235281369353743</v>
          </cell>
          <cell r="Y247">
            <v>36.438179760594721</v>
          </cell>
          <cell r="Z247">
            <v>-190.42551749591962</v>
          </cell>
        </row>
        <row r="248">
          <cell r="B248" t="str">
            <v>Net Cash Flow From Operations</v>
          </cell>
          <cell r="C248">
            <v>2197</v>
          </cell>
          <cell r="D248">
            <v>2381</v>
          </cell>
          <cell r="E248">
            <v>2851</v>
          </cell>
          <cell r="F248">
            <v>2411</v>
          </cell>
          <cell r="G248">
            <v>237</v>
          </cell>
          <cell r="H248">
            <v>430</v>
          </cell>
          <cell r="I248">
            <v>342</v>
          </cell>
          <cell r="J248">
            <v>830</v>
          </cell>
          <cell r="K248">
            <v>1839</v>
          </cell>
          <cell r="L248">
            <v>-30</v>
          </cell>
          <cell r="M248">
            <v>1245</v>
          </cell>
          <cell r="N248">
            <v>482</v>
          </cell>
          <cell r="O248">
            <v>599</v>
          </cell>
          <cell r="P248">
            <v>2296</v>
          </cell>
          <cell r="Q248">
            <v>227.69874322732699</v>
          </cell>
          <cell r="R248">
            <v>710.05790841891371</v>
          </cell>
          <cell r="S248">
            <v>861.62419867432834</v>
          </cell>
          <cell r="T248">
            <v>1084.0758820268316</v>
          </cell>
          <cell r="U248">
            <v>2883.4567323474002</v>
          </cell>
          <cell r="V248">
            <v>873.25622512012956</v>
          </cell>
          <cell r="W248">
            <v>1006.2181044655947</v>
          </cell>
          <cell r="X248">
            <v>987.73109490926663</v>
          </cell>
          <cell r="Y248">
            <v>1112.7650052009742</v>
          </cell>
          <cell r="Z248">
            <v>3979.9704296959653</v>
          </cell>
        </row>
        <row r="250">
          <cell r="B250" t="str">
            <v>Capital Expenditure</v>
          </cell>
          <cell r="C250">
            <v>-932</v>
          </cell>
          <cell r="D250">
            <v>-920</v>
          </cell>
          <cell r="E250">
            <v>-1102</v>
          </cell>
          <cell r="F250">
            <v>-1170</v>
          </cell>
          <cell r="G250">
            <v>-238</v>
          </cell>
          <cell r="H250">
            <v>-333</v>
          </cell>
          <cell r="I250">
            <v>-285</v>
          </cell>
          <cell r="J250">
            <v>-407</v>
          </cell>
          <cell r="K250">
            <v>-1263</v>
          </cell>
          <cell r="L250">
            <v>-180</v>
          </cell>
          <cell r="M250">
            <v>-221</v>
          </cell>
          <cell r="N250">
            <v>-173</v>
          </cell>
          <cell r="O250">
            <v>-293</v>
          </cell>
          <cell r="P250">
            <v>-867</v>
          </cell>
          <cell r="Q250">
            <v>-325</v>
          </cell>
          <cell r="R250">
            <v>-325</v>
          </cell>
          <cell r="S250">
            <v>-325</v>
          </cell>
          <cell r="T250">
            <v>-325</v>
          </cell>
          <cell r="U250">
            <v>-1300</v>
          </cell>
          <cell r="V250">
            <v>-300</v>
          </cell>
          <cell r="W250">
            <v>-300</v>
          </cell>
          <cell r="X250">
            <v>-300</v>
          </cell>
          <cell r="Y250">
            <v>-300</v>
          </cell>
          <cell r="Z250">
            <v>-1200</v>
          </cell>
        </row>
        <row r="251">
          <cell r="B251" t="str">
            <v>Acquisitions</v>
          </cell>
          <cell r="C251">
            <v>-1463</v>
          </cell>
          <cell r="D251">
            <v>-122</v>
          </cell>
          <cell r="E251">
            <v>-3121</v>
          </cell>
          <cell r="F251">
            <v>-159</v>
          </cell>
          <cell r="G251">
            <v>-105</v>
          </cell>
          <cell r="H251">
            <v>-34</v>
          </cell>
          <cell r="I251">
            <v>-456</v>
          </cell>
          <cell r="J251">
            <v>-658</v>
          </cell>
          <cell r="K251">
            <v>-1253</v>
          </cell>
          <cell r="L251">
            <v>-6</v>
          </cell>
          <cell r="M251">
            <v>-2</v>
          </cell>
          <cell r="N251">
            <v>0</v>
          </cell>
          <cell r="P251">
            <v>-8</v>
          </cell>
          <cell r="U251">
            <v>0</v>
          </cell>
          <cell r="Z251">
            <v>0</v>
          </cell>
        </row>
        <row r="252">
          <cell r="B252" t="str">
            <v>Proceeds from Sale of Assets</v>
          </cell>
          <cell r="C252">
            <v>55</v>
          </cell>
          <cell r="D252">
            <v>45</v>
          </cell>
          <cell r="E252">
            <v>22</v>
          </cell>
          <cell r="F252">
            <v>2507</v>
          </cell>
          <cell r="G252">
            <v>23</v>
          </cell>
          <cell r="H252">
            <v>19</v>
          </cell>
          <cell r="I252">
            <v>12</v>
          </cell>
          <cell r="J252">
            <v>73</v>
          </cell>
          <cell r="K252">
            <v>127</v>
          </cell>
          <cell r="L252">
            <v>14</v>
          </cell>
          <cell r="M252">
            <v>6</v>
          </cell>
          <cell r="N252">
            <v>3</v>
          </cell>
          <cell r="O252">
            <v>206</v>
          </cell>
          <cell r="P252">
            <v>229</v>
          </cell>
          <cell r="U252">
            <v>0</v>
          </cell>
          <cell r="Z252">
            <v>0</v>
          </cell>
        </row>
        <row r="253">
          <cell r="B253" t="str">
            <v>Investments</v>
          </cell>
          <cell r="C253">
            <v>-126</v>
          </cell>
          <cell r="D253">
            <v>-96</v>
          </cell>
          <cell r="E253">
            <v>-94</v>
          </cell>
          <cell r="F253">
            <v>-270</v>
          </cell>
          <cell r="G253">
            <v>-10</v>
          </cell>
          <cell r="H253">
            <v>-34</v>
          </cell>
          <cell r="I253">
            <v>16</v>
          </cell>
          <cell r="J253">
            <v>-84</v>
          </cell>
          <cell r="K253">
            <v>-112</v>
          </cell>
          <cell r="L253">
            <v>41</v>
          </cell>
          <cell r="M253">
            <v>-21</v>
          </cell>
          <cell r="N253">
            <v>-19</v>
          </cell>
          <cell r="P253">
            <v>1</v>
          </cell>
          <cell r="U253">
            <v>0</v>
          </cell>
          <cell r="Z253">
            <v>0</v>
          </cell>
        </row>
        <row r="254">
          <cell r="B254" t="str">
            <v>Other</v>
          </cell>
          <cell r="C254">
            <v>89</v>
          </cell>
          <cell r="D254">
            <v>-74</v>
          </cell>
          <cell r="E254">
            <v>-14</v>
          </cell>
          <cell r="F254">
            <v>31</v>
          </cell>
          <cell r="G254">
            <v>-50</v>
          </cell>
          <cell r="H254">
            <v>11</v>
          </cell>
          <cell r="I254">
            <v>-67</v>
          </cell>
          <cell r="J254">
            <v>63</v>
          </cell>
          <cell r="K254">
            <v>-43</v>
          </cell>
          <cell r="L254">
            <v>-7</v>
          </cell>
          <cell r="M254">
            <v>-4</v>
          </cell>
          <cell r="N254">
            <v>5</v>
          </cell>
          <cell r="P254">
            <v>-6</v>
          </cell>
          <cell r="U254">
            <v>0</v>
          </cell>
          <cell r="Z254">
            <v>0</v>
          </cell>
        </row>
        <row r="255">
          <cell r="B255" t="str">
            <v>Cash Flow From Investment</v>
          </cell>
          <cell r="C255">
            <v>-2377</v>
          </cell>
          <cell r="D255">
            <v>-1167</v>
          </cell>
          <cell r="E255">
            <v>-4309</v>
          </cell>
          <cell r="F255">
            <v>939</v>
          </cell>
          <cell r="G255">
            <v>-380</v>
          </cell>
          <cell r="H255">
            <v>-371</v>
          </cell>
          <cell r="I255">
            <v>-780</v>
          </cell>
          <cell r="J255">
            <v>-1013</v>
          </cell>
          <cell r="K255">
            <v>-2544</v>
          </cell>
          <cell r="L255">
            <v>-138</v>
          </cell>
          <cell r="M255">
            <v>-242</v>
          </cell>
          <cell r="N255">
            <v>-184</v>
          </cell>
          <cell r="O255">
            <v>-87</v>
          </cell>
          <cell r="P255">
            <v>-651</v>
          </cell>
          <cell r="Q255">
            <v>-325</v>
          </cell>
          <cell r="R255">
            <v>-325</v>
          </cell>
          <cell r="S255">
            <v>-325</v>
          </cell>
          <cell r="T255">
            <v>-325</v>
          </cell>
          <cell r="U255">
            <v>-1300</v>
          </cell>
          <cell r="V255">
            <v>-300</v>
          </cell>
          <cell r="W255">
            <v>-300</v>
          </cell>
          <cell r="X255">
            <v>-300</v>
          </cell>
          <cell r="Y255">
            <v>-300</v>
          </cell>
          <cell r="Z255">
            <v>-1200</v>
          </cell>
        </row>
        <row r="256">
          <cell r="B256" t="str">
            <v>Cash Flow After Investment</v>
          </cell>
          <cell r="C256">
            <v>-180</v>
          </cell>
          <cell r="D256">
            <v>1214</v>
          </cell>
          <cell r="E256">
            <v>-1458</v>
          </cell>
          <cell r="F256">
            <v>3350</v>
          </cell>
          <cell r="G256">
            <v>-143</v>
          </cell>
          <cell r="H256">
            <v>59</v>
          </cell>
          <cell r="I256">
            <v>-438</v>
          </cell>
          <cell r="J256">
            <v>-183</v>
          </cell>
          <cell r="K256">
            <v>-705</v>
          </cell>
          <cell r="L256">
            <v>-168</v>
          </cell>
          <cell r="M256">
            <v>1003</v>
          </cell>
          <cell r="N256">
            <v>298</v>
          </cell>
          <cell r="O256">
            <v>512</v>
          </cell>
          <cell r="P256">
            <v>1645</v>
          </cell>
          <cell r="Q256">
            <v>-97.301256772673014</v>
          </cell>
          <cell r="R256">
            <v>385.05790841891371</v>
          </cell>
          <cell r="S256">
            <v>536.62419867432834</v>
          </cell>
          <cell r="T256">
            <v>759.07588202683155</v>
          </cell>
          <cell r="U256">
            <v>1583.4567323474002</v>
          </cell>
          <cell r="V256">
            <v>573.25622512012956</v>
          </cell>
          <cell r="W256">
            <v>706.21810446559471</v>
          </cell>
          <cell r="X256">
            <v>687.73109490926663</v>
          </cell>
          <cell r="Y256">
            <v>812.7650052009742</v>
          </cell>
          <cell r="Z256">
            <v>2779.9704296959653</v>
          </cell>
        </row>
        <row r="258">
          <cell r="B258" t="str">
            <v>Common Dividends</v>
          </cell>
          <cell r="C258">
            <v>-265</v>
          </cell>
          <cell r="D258">
            <v>-298</v>
          </cell>
          <cell r="E258">
            <v>-418</v>
          </cell>
          <cell r="F258">
            <v>-518</v>
          </cell>
          <cell r="G258">
            <v>-127</v>
          </cell>
          <cell r="H258">
            <v>-128</v>
          </cell>
          <cell r="I258">
            <v>-127</v>
          </cell>
          <cell r="J258">
            <v>-127</v>
          </cell>
          <cell r="K258">
            <v>-509</v>
          </cell>
          <cell r="L258">
            <v>-127</v>
          </cell>
          <cell r="M258">
            <v>-128</v>
          </cell>
          <cell r="N258">
            <v>-130</v>
          </cell>
          <cell r="O258">
            <v>-129.93653879999999</v>
          </cell>
          <cell r="P258">
            <v>-514.93653879999999</v>
          </cell>
          <cell r="Q258">
            <v>-129.98153879999998</v>
          </cell>
          <cell r="R258">
            <v>-130.0265388</v>
          </cell>
          <cell r="S258">
            <v>-130.07153879999998</v>
          </cell>
          <cell r="T258">
            <v>-130.11653879999997</v>
          </cell>
          <cell r="U258">
            <v>-520.19615519999991</v>
          </cell>
          <cell r="V258">
            <v>-130.16153879999996</v>
          </cell>
          <cell r="W258">
            <v>-130.20653879999995</v>
          </cell>
          <cell r="X258">
            <v>-130.25153879999996</v>
          </cell>
          <cell r="Y258">
            <v>-130.29653879999995</v>
          </cell>
          <cell r="Z258">
            <v>-520.91615519999982</v>
          </cell>
        </row>
        <row r="259">
          <cell r="B259" t="str">
            <v>Dividends to Minority Interests</v>
          </cell>
          <cell r="C259">
            <v>-222</v>
          </cell>
          <cell r="D259">
            <v>-122</v>
          </cell>
          <cell r="E259">
            <v>-212</v>
          </cell>
          <cell r="F259">
            <v>-251</v>
          </cell>
          <cell r="G259">
            <v>0</v>
          </cell>
          <cell r="H259">
            <v>-83</v>
          </cell>
          <cell r="I259">
            <v>-39</v>
          </cell>
          <cell r="J259">
            <v>-75</v>
          </cell>
          <cell r="K259">
            <v>-197</v>
          </cell>
          <cell r="L259">
            <v>-45</v>
          </cell>
          <cell r="M259">
            <v>-40</v>
          </cell>
          <cell r="N259">
            <v>-60</v>
          </cell>
          <cell r="P259">
            <v>-145</v>
          </cell>
          <cell r="U259">
            <v>0</v>
          </cell>
          <cell r="Z259">
            <v>0</v>
          </cell>
        </row>
        <row r="260">
          <cell r="B260" t="str">
            <v>Common Stock for Compensation Plans</v>
          </cell>
          <cell r="C260">
            <v>87</v>
          </cell>
          <cell r="D260">
            <v>464</v>
          </cell>
          <cell r="E260">
            <v>251</v>
          </cell>
          <cell r="F260">
            <v>552</v>
          </cell>
          <cell r="G260">
            <v>34</v>
          </cell>
          <cell r="H260">
            <v>9</v>
          </cell>
          <cell r="I260">
            <v>5</v>
          </cell>
          <cell r="J260">
            <v>7</v>
          </cell>
          <cell r="K260">
            <v>55</v>
          </cell>
          <cell r="L260">
            <v>4</v>
          </cell>
          <cell r="M260">
            <v>16</v>
          </cell>
          <cell r="N260">
            <v>14</v>
          </cell>
          <cell r="P260">
            <v>34</v>
          </cell>
          <cell r="U260">
            <v>0</v>
          </cell>
          <cell r="Z260">
            <v>0</v>
          </cell>
        </row>
        <row r="261">
          <cell r="B261" t="str">
            <v>Common Stock Repurchases</v>
          </cell>
          <cell r="C261">
            <v>-365</v>
          </cell>
          <cell r="D261">
            <v>-838</v>
          </cell>
          <cell r="E261">
            <v>-763</v>
          </cell>
          <cell r="F261">
            <v>-1452</v>
          </cell>
          <cell r="G261">
            <v>-105</v>
          </cell>
          <cell r="H261">
            <v>-107</v>
          </cell>
          <cell r="I261">
            <v>-12</v>
          </cell>
          <cell r="J261">
            <v>0</v>
          </cell>
          <cell r="K261">
            <v>-224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</row>
        <row r="262">
          <cell r="B262" t="str">
            <v>Additions to Long-Term Debt</v>
          </cell>
          <cell r="C262">
            <v>881</v>
          </cell>
          <cell r="D262">
            <v>572</v>
          </cell>
          <cell r="E262">
            <v>1918</v>
          </cell>
          <cell r="F262">
            <v>3343</v>
          </cell>
          <cell r="G262">
            <v>17</v>
          </cell>
          <cell r="H262">
            <v>-7</v>
          </cell>
          <cell r="I262">
            <v>1583</v>
          </cell>
          <cell r="J262">
            <v>43</v>
          </cell>
          <cell r="K262">
            <v>1636</v>
          </cell>
          <cell r="L262">
            <v>101</v>
          </cell>
          <cell r="M262">
            <v>146</v>
          </cell>
          <cell r="N262">
            <v>41</v>
          </cell>
          <cell r="P262">
            <v>288</v>
          </cell>
          <cell r="U262">
            <v>0</v>
          </cell>
          <cell r="Z262">
            <v>0</v>
          </cell>
        </row>
        <row r="263">
          <cell r="B263" t="str">
            <v>Payments on Long-Term Debt</v>
          </cell>
          <cell r="C263">
            <v>-1096</v>
          </cell>
          <cell r="D263">
            <v>-1000</v>
          </cell>
          <cell r="E263">
            <v>-1877</v>
          </cell>
          <cell r="F263">
            <v>-941</v>
          </cell>
          <cell r="G263">
            <v>-29</v>
          </cell>
          <cell r="H263">
            <v>-8</v>
          </cell>
          <cell r="I263">
            <v>-100</v>
          </cell>
          <cell r="J263">
            <v>-94</v>
          </cell>
          <cell r="K263">
            <v>-231</v>
          </cell>
          <cell r="L263">
            <v>-94</v>
          </cell>
          <cell r="M263">
            <v>-160</v>
          </cell>
          <cell r="N263">
            <v>-148</v>
          </cell>
          <cell r="O263">
            <v>-221.25</v>
          </cell>
          <cell r="P263">
            <v>-623.25</v>
          </cell>
          <cell r="Q263">
            <v>-24</v>
          </cell>
          <cell r="R263">
            <v>-24</v>
          </cell>
          <cell r="S263">
            <v>-95</v>
          </cell>
          <cell r="T263">
            <v>-380</v>
          </cell>
          <cell r="U263">
            <v>-523</v>
          </cell>
          <cell r="V263">
            <v>-363.25</v>
          </cell>
          <cell r="W263">
            <v>-363.25</v>
          </cell>
          <cell r="X263">
            <v>-363.25</v>
          </cell>
          <cell r="Y263">
            <v>-363.25</v>
          </cell>
          <cell r="Z263">
            <v>-1453</v>
          </cell>
        </row>
        <row r="264">
          <cell r="B264" t="str">
            <v>Short-Term Debt &amp; Commercial Paper</v>
          </cell>
          <cell r="C264">
            <v>700</v>
          </cell>
          <cell r="D264">
            <v>-89</v>
          </cell>
          <cell r="E264">
            <v>2653</v>
          </cell>
          <cell r="F264">
            <v>-3860</v>
          </cell>
          <cell r="G264">
            <v>415</v>
          </cell>
          <cell r="H264">
            <v>137</v>
          </cell>
          <cell r="I264">
            <v>-806</v>
          </cell>
          <cell r="J264">
            <v>317</v>
          </cell>
          <cell r="K264">
            <v>63</v>
          </cell>
          <cell r="L264">
            <v>347</v>
          </cell>
          <cell r="M264">
            <v>-783</v>
          </cell>
          <cell r="N264">
            <v>-50</v>
          </cell>
          <cell r="O264">
            <v>22</v>
          </cell>
          <cell r="P264">
            <v>-464</v>
          </cell>
          <cell r="Q264">
            <v>-31</v>
          </cell>
          <cell r="R264">
            <v>0</v>
          </cell>
          <cell r="S264">
            <v>0</v>
          </cell>
          <cell r="T264">
            <v>0</v>
          </cell>
          <cell r="U264">
            <v>-31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  <row r="265">
          <cell r="B265" t="str">
            <v>Other</v>
          </cell>
        </row>
        <row r="266">
          <cell r="B266" t="str">
            <v>Cash Flow From Financing</v>
          </cell>
          <cell r="C266">
            <v>-280</v>
          </cell>
          <cell r="D266">
            <v>-1311</v>
          </cell>
          <cell r="E266">
            <v>1552</v>
          </cell>
          <cell r="F266">
            <v>-3127</v>
          </cell>
          <cell r="G266">
            <v>205</v>
          </cell>
          <cell r="H266">
            <v>-187</v>
          </cell>
          <cell r="I266">
            <v>504</v>
          </cell>
          <cell r="J266">
            <v>71</v>
          </cell>
          <cell r="K266">
            <v>593</v>
          </cell>
          <cell r="L266">
            <v>186</v>
          </cell>
          <cell r="M266">
            <v>-949</v>
          </cell>
          <cell r="N266">
            <v>-333</v>
          </cell>
          <cell r="O266">
            <v>-329.18653879999999</v>
          </cell>
          <cell r="P266">
            <v>-1425.1865388000001</v>
          </cell>
          <cell r="Q266">
            <v>-184.98153879999998</v>
          </cell>
          <cell r="R266">
            <v>-154.0265388</v>
          </cell>
          <cell r="S266">
            <v>-225.07153879999998</v>
          </cell>
          <cell r="T266">
            <v>-510.11653879999994</v>
          </cell>
          <cell r="U266">
            <v>-1074.1961551999998</v>
          </cell>
          <cell r="V266">
            <v>-493.41153879999996</v>
          </cell>
          <cell r="W266">
            <v>-493.45653879999998</v>
          </cell>
          <cell r="X266">
            <v>-493.50153879999993</v>
          </cell>
          <cell r="Y266">
            <v>-493.54653879999995</v>
          </cell>
          <cell r="Z266">
            <v>-1973.9161551999998</v>
          </cell>
        </row>
        <row r="267">
          <cell r="B267" t="str">
            <v>Cash Flow After Financing</v>
          </cell>
          <cell r="C267">
            <v>-460</v>
          </cell>
          <cell r="D267">
            <v>-97</v>
          </cell>
          <cell r="E267">
            <v>94</v>
          </cell>
          <cell r="F267">
            <v>223</v>
          </cell>
          <cell r="G267">
            <v>62</v>
          </cell>
          <cell r="H267">
            <v>-128</v>
          </cell>
          <cell r="I267">
            <v>66</v>
          </cell>
          <cell r="J267">
            <v>-112</v>
          </cell>
          <cell r="K267">
            <v>-112</v>
          </cell>
          <cell r="L267">
            <v>18</v>
          </cell>
          <cell r="M267">
            <v>54</v>
          </cell>
          <cell r="N267">
            <v>-35</v>
          </cell>
          <cell r="O267">
            <v>182.81346120000001</v>
          </cell>
          <cell r="P267">
            <v>219.81346119999989</v>
          </cell>
          <cell r="Q267">
            <v>-282.28279557267297</v>
          </cell>
          <cell r="R267">
            <v>231.03136961891369</v>
          </cell>
          <cell r="S267">
            <v>311.55265987432836</v>
          </cell>
          <cell r="T267">
            <v>248.95934322683161</v>
          </cell>
          <cell r="U267">
            <v>509.26057714740045</v>
          </cell>
          <cell r="V267">
            <v>79.84468632012954</v>
          </cell>
          <cell r="W267">
            <v>212.76156566559473</v>
          </cell>
          <cell r="X267">
            <v>194.2295561092667</v>
          </cell>
          <cell r="Y267">
            <v>319.21846640097419</v>
          </cell>
          <cell r="Z267">
            <v>806.05427449596573</v>
          </cell>
        </row>
        <row r="268">
          <cell r="B268" t="str">
            <v>Exchange Rate Effects</v>
          </cell>
          <cell r="C268">
            <v>1</v>
          </cell>
          <cell r="D268">
            <v>-8</v>
          </cell>
          <cell r="E268">
            <v>-16</v>
          </cell>
          <cell r="F268">
            <v>-26</v>
          </cell>
          <cell r="G268">
            <v>-5</v>
          </cell>
          <cell r="H268">
            <v>-28</v>
          </cell>
          <cell r="I268">
            <v>-16</v>
          </cell>
          <cell r="J268">
            <v>-7</v>
          </cell>
          <cell r="K268">
            <v>-56</v>
          </cell>
          <cell r="L268">
            <v>8</v>
          </cell>
          <cell r="M268">
            <v>6</v>
          </cell>
          <cell r="N268">
            <v>-2</v>
          </cell>
          <cell r="P268">
            <v>12</v>
          </cell>
          <cell r="U268">
            <v>0</v>
          </cell>
          <cell r="Z268">
            <v>0</v>
          </cell>
        </row>
        <row r="270">
          <cell r="B270" t="str">
            <v>Net Cash Flow</v>
          </cell>
          <cell r="C270">
            <v>-459</v>
          </cell>
          <cell r="D270">
            <v>-105</v>
          </cell>
          <cell r="E270">
            <v>78</v>
          </cell>
          <cell r="F270">
            <v>197</v>
          </cell>
          <cell r="G270">
            <v>57</v>
          </cell>
          <cell r="H270">
            <v>-156</v>
          </cell>
          <cell r="I270">
            <v>50</v>
          </cell>
          <cell r="J270">
            <v>-119</v>
          </cell>
          <cell r="K270">
            <v>-168</v>
          </cell>
          <cell r="L270">
            <v>26</v>
          </cell>
          <cell r="M270">
            <v>60</v>
          </cell>
          <cell r="N270">
            <v>-37</v>
          </cell>
          <cell r="O270">
            <v>182.81346120000001</v>
          </cell>
          <cell r="P270">
            <v>231.81346119999989</v>
          </cell>
          <cell r="Q270">
            <v>-282.28279557267297</v>
          </cell>
          <cell r="R270">
            <v>231.03136961891369</v>
          </cell>
          <cell r="S270">
            <v>311.55265987432836</v>
          </cell>
          <cell r="T270">
            <v>248.95934322683161</v>
          </cell>
          <cell r="U270">
            <v>509.26057714740045</v>
          </cell>
          <cell r="V270">
            <v>79.84468632012954</v>
          </cell>
          <cell r="W270">
            <v>212.76156566559473</v>
          </cell>
          <cell r="X270">
            <v>194.2295561092667</v>
          </cell>
          <cell r="Y270">
            <v>319.21846640097419</v>
          </cell>
          <cell r="Z270">
            <v>806.05427449596573</v>
          </cell>
        </row>
        <row r="271">
          <cell r="B271" t="str">
            <v>Free Cash Flow</v>
          </cell>
          <cell r="C271">
            <v>1265</v>
          </cell>
          <cell r="D271">
            <v>1461</v>
          </cell>
          <cell r="E271">
            <v>1749</v>
          </cell>
          <cell r="F271">
            <v>1241</v>
          </cell>
          <cell r="G271">
            <v>-1</v>
          </cell>
          <cell r="H271">
            <v>97</v>
          </cell>
          <cell r="I271">
            <v>57</v>
          </cell>
          <cell r="J271">
            <v>423</v>
          </cell>
          <cell r="K271">
            <v>576</v>
          </cell>
          <cell r="L271">
            <v>-210</v>
          </cell>
          <cell r="M271">
            <v>1024</v>
          </cell>
          <cell r="N271">
            <v>309</v>
          </cell>
          <cell r="O271">
            <v>306</v>
          </cell>
          <cell r="P271">
            <v>1429</v>
          </cell>
          <cell r="Q271">
            <v>-97.301256772673014</v>
          </cell>
          <cell r="R271">
            <v>385.05790841891371</v>
          </cell>
          <cell r="S271">
            <v>536.62419867432834</v>
          </cell>
          <cell r="T271">
            <v>759.07588202683155</v>
          </cell>
          <cell r="U271">
            <v>1583.4567323474002</v>
          </cell>
          <cell r="V271">
            <v>573.25622512012956</v>
          </cell>
          <cell r="W271">
            <v>706.21810446559471</v>
          </cell>
          <cell r="X271">
            <v>687.73109490926663</v>
          </cell>
          <cell r="Y271">
            <v>812.7650052009742</v>
          </cell>
          <cell r="Z271">
            <v>2779.9704296959653</v>
          </cell>
        </row>
        <row r="273">
          <cell r="B273" t="str">
            <v>Per Share</v>
          </cell>
        </row>
        <row r="274">
          <cell r="B274" t="str">
            <v>Cash Flow From Operations</v>
          </cell>
          <cell r="C274">
            <v>2.8427189988623436</v>
          </cell>
          <cell r="D274">
            <v>3.0393468950749463</v>
          </cell>
          <cell r="E274">
            <v>3.8654033041788143</v>
          </cell>
          <cell r="F274">
            <v>3.23447957535195</v>
          </cell>
          <cell r="G274">
            <v>0.54908315493838222</v>
          </cell>
          <cell r="H274">
            <v>0.69963086336987634</v>
          </cell>
          <cell r="I274">
            <v>0.64086703952185131</v>
          </cell>
          <cell r="J274">
            <v>0.30552189147068293</v>
          </cell>
          <cell r="K274">
            <v>2.1956842158206311</v>
          </cell>
          <cell r="L274">
            <v>0.61678169263191951</v>
          </cell>
          <cell r="M274">
            <v>0.71625116293612678</v>
          </cell>
          <cell r="N274">
            <v>0.77149049523535329</v>
          </cell>
          <cell r="O274">
            <v>1.138801179663155</v>
          </cell>
          <cell r="P274">
            <v>3.2512781968283639</v>
          </cell>
          <cell r="Q274">
            <v>0.52122428638551155</v>
          </cell>
          <cell r="R274">
            <v>0.67325373763074936</v>
          </cell>
          <cell r="S274">
            <v>0.99362873078873482</v>
          </cell>
          <cell r="T274">
            <v>1.0526667340035594</v>
          </cell>
          <cell r="U274">
            <v>3.2411025811688439</v>
          </cell>
          <cell r="V274">
            <v>1.1794094438122711</v>
          </cell>
          <cell r="W274">
            <v>1.1695582784542975</v>
          </cell>
          <cell r="X274">
            <v>1.1920862890269963</v>
          </cell>
          <cell r="Y274">
            <v>1.2309746762561018</v>
          </cell>
          <cell r="Z274">
            <v>4.7720591063163686</v>
          </cell>
        </row>
        <row r="275">
          <cell r="B275" t="str">
            <v>Cash Flow After Investment</v>
          </cell>
          <cell r="C275">
            <v>-0.25597269624573377</v>
          </cell>
          <cell r="D275">
            <v>1.6247323340471092</v>
          </cell>
          <cell r="E275">
            <v>-1.7711370262390669</v>
          </cell>
          <cell r="F275">
            <v>3.8656819755365794</v>
          </cell>
          <cell r="G275">
            <v>-0.16741767837140439</v>
          </cell>
          <cell r="H275">
            <v>6.9258759964467634E-2</v>
          </cell>
          <cell r="I275">
            <v>-0.51694247386845471</v>
          </cell>
          <cell r="J275">
            <v>-0.21670738813618209</v>
          </cell>
          <cell r="K275">
            <v>-0.8295591490640648</v>
          </cell>
          <cell r="L275">
            <v>-0.19850445280107754</v>
          </cell>
          <cell r="M275">
            <v>1.1835253977346543</v>
          </cell>
          <cell r="N275">
            <v>0.34676345034711203</v>
          </cell>
          <cell r="O275">
            <v>0.58717643906096206</v>
          </cell>
          <cell r="P275">
            <v>1.9204138720943118</v>
          </cell>
          <cell r="Q275">
            <v>-0.11154952283682613</v>
          </cell>
          <cell r="R275">
            <v>0.44129191751494562</v>
          </cell>
          <cell r="S275">
            <v>0.61478163931082208</v>
          </cell>
          <cell r="T275">
            <v>0.86933384875229558</v>
          </cell>
          <cell r="U275">
            <v>1.8143934739892953</v>
          </cell>
          <cell r="V275">
            <v>0.65629786127704104</v>
          </cell>
          <cell r="W275">
            <v>0.80824294062363633</v>
          </cell>
          <cell r="X275">
            <v>0.78681503304060352</v>
          </cell>
          <cell r="Y275">
            <v>0.92954399676901678</v>
          </cell>
          <cell r="Z275">
            <v>3.1810368541273832</v>
          </cell>
        </row>
        <row r="276">
          <cell r="B276" t="str">
            <v>Cash Flow After Financing</v>
          </cell>
          <cell r="C276">
            <v>-0.65415244596131961</v>
          </cell>
          <cell r="D276">
            <v>-0.12981798715203424</v>
          </cell>
          <cell r="E276">
            <v>0.11418853255587949</v>
          </cell>
          <cell r="F276">
            <v>0.25732748672974842</v>
          </cell>
          <cell r="G276">
            <v>7.2586685727462047E-2</v>
          </cell>
          <cell r="H276">
            <v>-0.15025629280426875</v>
          </cell>
          <cell r="I276">
            <v>7.7895441267849336E-2</v>
          </cell>
          <cell r="J276">
            <v>-0.13262965831285461</v>
          </cell>
          <cell r="K276">
            <v>-0.13178812013500035</v>
          </cell>
          <cell r="L276">
            <v>2.1268334228686882E-2</v>
          </cell>
          <cell r="M276">
            <v>6.3719213836162844E-2</v>
          </cell>
          <cell r="N276">
            <v>-4.0727250879694366E-2</v>
          </cell>
          <cell r="O276">
            <v>0.2096557757027839</v>
          </cell>
          <cell r="P276">
            <v>0.2566156961468356</v>
          </cell>
          <cell r="Q276">
            <v>-0.32361875062666745</v>
          </cell>
          <cell r="R276">
            <v>0.26477128212704631</v>
          </cell>
          <cell r="S276">
            <v>0.3569292168380731</v>
          </cell>
          <cell r="T276">
            <v>0.2851214076942245</v>
          </cell>
          <cell r="U276">
            <v>0.58353288022368643</v>
          </cell>
          <cell r="V276">
            <v>9.141095128143803E-2</v>
          </cell>
          <cell r="W276">
            <v>0.24349847787515452</v>
          </cell>
          <cell r="X276">
            <v>0.22221291975715676</v>
          </cell>
          <cell r="Y276">
            <v>0.36508413526916694</v>
          </cell>
          <cell r="Z276">
            <v>0.92234375092939436</v>
          </cell>
        </row>
        <row r="277">
          <cell r="B277" t="str">
            <v>Free Cash Flow</v>
          </cell>
          <cell r="C277">
            <v>1.7989192263936291</v>
          </cell>
          <cell r="D277">
            <v>1.9552997858672376</v>
          </cell>
          <cell r="E277">
            <v>2.1246355685131193</v>
          </cell>
          <cell r="F277">
            <v>1.4320332333256405</v>
          </cell>
          <cell r="G277">
            <v>-1.1707529956042264E-3</v>
          </cell>
          <cell r="H277">
            <v>0.11386609689073492</v>
          </cell>
          <cell r="I277">
            <v>6.7273335640415335E-2</v>
          </cell>
          <cell r="J277">
            <v>0.50091379880658482</v>
          </cell>
          <cell r="K277">
            <v>0.67776747498000189</v>
          </cell>
          <cell r="L277">
            <v>-0.24813056600134695</v>
          </cell>
          <cell r="M277">
            <v>1.2083050920042733</v>
          </cell>
          <cell r="N277">
            <v>0.35956344348073027</v>
          </cell>
          <cell r="O277">
            <v>0.35092966865752812</v>
          </cell>
          <cell r="P277">
            <v>1.6682501053025967</v>
          </cell>
          <cell r="Q277">
            <v>-0.11154952283682613</v>
          </cell>
          <cell r="R277">
            <v>0.44129191751494562</v>
          </cell>
          <cell r="S277">
            <v>0.61478163931082208</v>
          </cell>
          <cell r="T277">
            <v>0.86933384875229558</v>
          </cell>
          <cell r="U277">
            <v>1.8143934739892953</v>
          </cell>
          <cell r="V277">
            <v>0.65629786127704104</v>
          </cell>
          <cell r="W277">
            <v>0.80824294062363633</v>
          </cell>
          <cell r="X277">
            <v>0.78681503304060352</v>
          </cell>
          <cell r="Y277">
            <v>0.92954399676901678</v>
          </cell>
          <cell r="Z277">
            <v>3.1810368541273832</v>
          </cell>
        </row>
        <row r="280">
          <cell r="B280" t="str">
            <v>ALCOA Inc.</v>
          </cell>
        </row>
        <row r="281">
          <cell r="B281">
            <v>38062.545535648147</v>
          </cell>
          <cell r="C281">
            <v>1998</v>
          </cell>
          <cell r="D281">
            <v>1999</v>
          </cell>
          <cell r="E281">
            <v>2000</v>
          </cell>
          <cell r="F281">
            <v>2001</v>
          </cell>
          <cell r="G281">
            <v>2002</v>
          </cell>
          <cell r="L281">
            <v>2003</v>
          </cell>
          <cell r="P281">
            <v>1997</v>
          </cell>
          <cell r="Q281" t="str">
            <v>2004E</v>
          </cell>
          <cell r="U281">
            <v>1997</v>
          </cell>
          <cell r="V281" t="str">
            <v>2005E</v>
          </cell>
          <cell r="Z281">
            <v>1997</v>
          </cell>
        </row>
        <row r="282">
          <cell r="B282" t="str">
            <v>BALANCE SHEET</v>
          </cell>
          <cell r="G282" t="str">
            <v>1Q 02A</v>
          </cell>
          <cell r="H282" t="str">
            <v>2Q 02A</v>
          </cell>
          <cell r="I282" t="str">
            <v>3Q 02A</v>
          </cell>
          <cell r="J282" t="str">
            <v>4Q 02A</v>
          </cell>
          <cell r="Q282" t="str">
            <v>1Q 04E</v>
          </cell>
          <cell r="R282" t="str">
            <v>2Q 04E</v>
          </cell>
          <cell r="S282" t="str">
            <v>3Q 04E</v>
          </cell>
          <cell r="T282" t="str">
            <v>4Q 04E</v>
          </cell>
          <cell r="U282" t="str">
            <v>Year</v>
          </cell>
          <cell r="V282" t="str">
            <v>1Q 05E</v>
          </cell>
          <cell r="W282" t="str">
            <v>2Q 05E</v>
          </cell>
          <cell r="X282" t="str">
            <v>3Q 05E</v>
          </cell>
          <cell r="Y282" t="str">
            <v>4Q 05E</v>
          </cell>
          <cell r="Z282" t="str">
            <v>Year</v>
          </cell>
        </row>
        <row r="284">
          <cell r="B284" t="str">
            <v>ASSETS</v>
          </cell>
        </row>
        <row r="285">
          <cell r="B285" t="str">
            <v xml:space="preserve">  Cash &amp; Cash Equivalents</v>
          </cell>
          <cell r="C285">
            <v>342</v>
          </cell>
          <cell r="D285">
            <v>237</v>
          </cell>
          <cell r="E285">
            <v>315</v>
          </cell>
          <cell r="F285">
            <v>512</v>
          </cell>
          <cell r="G285">
            <v>569</v>
          </cell>
          <cell r="H285">
            <v>413</v>
          </cell>
          <cell r="I285">
            <v>463</v>
          </cell>
          <cell r="J285">
            <v>344</v>
          </cell>
          <cell r="K285">
            <v>344</v>
          </cell>
          <cell r="L285">
            <v>370</v>
          </cell>
          <cell r="M285">
            <v>430</v>
          </cell>
          <cell r="N285">
            <v>393</v>
          </cell>
          <cell r="O285">
            <v>576</v>
          </cell>
          <cell r="P285">
            <v>576</v>
          </cell>
          <cell r="Q285">
            <v>293.71720442732703</v>
          </cell>
          <cell r="R285">
            <v>524.74857404624072</v>
          </cell>
          <cell r="S285">
            <v>836.30123392056908</v>
          </cell>
          <cell r="T285">
            <v>1085.2605771474007</v>
          </cell>
          <cell r="U285">
            <v>1085.2605771474007</v>
          </cell>
          <cell r="V285">
            <v>1165.1052634675302</v>
          </cell>
          <cell r="W285">
            <v>1377.8668291331251</v>
          </cell>
          <cell r="X285">
            <v>1572.0963852423918</v>
          </cell>
          <cell r="Y285">
            <v>1891.314851643366</v>
          </cell>
          <cell r="Z285">
            <v>1891.314851643366</v>
          </cell>
        </row>
        <row r="286">
          <cell r="B286" t="str">
            <v xml:space="preserve">  Short-Term Investments</v>
          </cell>
          <cell r="C286">
            <v>39</v>
          </cell>
          <cell r="D286">
            <v>77</v>
          </cell>
          <cell r="E286">
            <v>56</v>
          </cell>
          <cell r="F286">
            <v>15</v>
          </cell>
          <cell r="G286">
            <v>48</v>
          </cell>
          <cell r="H286">
            <v>38</v>
          </cell>
          <cell r="I286">
            <v>74</v>
          </cell>
          <cell r="J286">
            <v>69</v>
          </cell>
          <cell r="K286">
            <v>69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U286">
            <v>0</v>
          </cell>
          <cell r="Z286">
            <v>0</v>
          </cell>
        </row>
        <row r="287">
          <cell r="B287" t="str">
            <v xml:space="preserve">  Accounts Receivable</v>
          </cell>
          <cell r="C287">
            <v>2163</v>
          </cell>
          <cell r="D287">
            <v>2199</v>
          </cell>
          <cell r="E287">
            <v>3461</v>
          </cell>
          <cell r="F287">
            <v>2386</v>
          </cell>
          <cell r="G287">
            <v>2659</v>
          </cell>
          <cell r="H287">
            <v>2764</v>
          </cell>
          <cell r="I287">
            <v>2662</v>
          </cell>
          <cell r="J287">
            <v>2378</v>
          </cell>
          <cell r="K287">
            <v>2378</v>
          </cell>
          <cell r="L287">
            <v>2611</v>
          </cell>
          <cell r="M287">
            <v>2590</v>
          </cell>
          <cell r="N287">
            <v>2563</v>
          </cell>
          <cell r="O287">
            <v>2521</v>
          </cell>
          <cell r="P287">
            <v>2521</v>
          </cell>
          <cell r="Q287">
            <v>2720.1100931506853</v>
          </cell>
          <cell r="R287">
            <v>2820.4911311123283</v>
          </cell>
          <cell r="S287">
            <v>2698.2532296416443</v>
          </cell>
          <cell r="T287">
            <v>2708.3385521490418</v>
          </cell>
          <cell r="U287">
            <v>2708.3385521490418</v>
          </cell>
          <cell r="V287">
            <v>2846.8350971967125</v>
          </cell>
          <cell r="W287">
            <v>2974.641681560548</v>
          </cell>
          <cell r="X287">
            <v>2821.7435093457539</v>
          </cell>
          <cell r="Y287">
            <v>2894.4783038663013</v>
          </cell>
          <cell r="Z287">
            <v>2894.4783038663013</v>
          </cell>
        </row>
        <row r="288">
          <cell r="B288" t="str">
            <v xml:space="preserve">  Other Receivables</v>
          </cell>
          <cell r="C288">
            <v>171</v>
          </cell>
          <cell r="D288">
            <v>165</v>
          </cell>
          <cell r="E288">
            <v>354</v>
          </cell>
          <cell r="F288">
            <v>286</v>
          </cell>
          <cell r="G288">
            <v>251</v>
          </cell>
          <cell r="H288">
            <v>427</v>
          </cell>
          <cell r="I288">
            <v>259</v>
          </cell>
          <cell r="J288">
            <v>174</v>
          </cell>
          <cell r="K288">
            <v>174</v>
          </cell>
          <cell r="L288">
            <v>253</v>
          </cell>
          <cell r="M288">
            <v>254</v>
          </cell>
          <cell r="N288">
            <v>261</v>
          </cell>
          <cell r="O288">
            <v>350</v>
          </cell>
          <cell r="P288">
            <v>350</v>
          </cell>
          <cell r="Q288">
            <v>350</v>
          </cell>
          <cell r="R288">
            <v>350</v>
          </cell>
          <cell r="S288">
            <v>350</v>
          </cell>
          <cell r="T288">
            <v>350</v>
          </cell>
          <cell r="U288">
            <v>350</v>
          </cell>
          <cell r="V288">
            <v>350</v>
          </cell>
          <cell r="W288">
            <v>350</v>
          </cell>
          <cell r="X288">
            <v>350</v>
          </cell>
          <cell r="Y288">
            <v>350</v>
          </cell>
          <cell r="Z288">
            <v>350</v>
          </cell>
        </row>
        <row r="289">
          <cell r="B289" t="str">
            <v xml:space="preserve">  Inventories</v>
          </cell>
          <cell r="C289">
            <v>1881</v>
          </cell>
          <cell r="D289">
            <v>1618</v>
          </cell>
          <cell r="E289">
            <v>2703</v>
          </cell>
          <cell r="F289">
            <v>2385</v>
          </cell>
          <cell r="G289">
            <v>2413</v>
          </cell>
          <cell r="H289">
            <v>2423</v>
          </cell>
          <cell r="I289">
            <v>2388</v>
          </cell>
          <cell r="J289">
            <v>2441</v>
          </cell>
          <cell r="K289">
            <v>2441</v>
          </cell>
          <cell r="L289">
            <v>2557</v>
          </cell>
          <cell r="M289">
            <v>2524</v>
          </cell>
          <cell r="N289">
            <v>2534</v>
          </cell>
          <cell r="O289">
            <v>2524</v>
          </cell>
          <cell r="P289">
            <v>2524</v>
          </cell>
          <cell r="Q289">
            <v>2327.2228685508089</v>
          </cell>
          <cell r="R289">
            <v>2463.1356410354624</v>
          </cell>
          <cell r="S289">
            <v>2318.5863732857788</v>
          </cell>
          <cell r="T289">
            <v>2367.3582347198612</v>
          </cell>
          <cell r="U289">
            <v>2367.3582347198612</v>
          </cell>
          <cell r="V289">
            <v>2143.1707722207516</v>
          </cell>
          <cell r="W289">
            <v>2289.2142954857127</v>
          </cell>
          <cell r="X289">
            <v>2182.8913682273201</v>
          </cell>
          <cell r="Y289">
            <v>2240.104069895538</v>
          </cell>
          <cell r="Z289">
            <v>2240.104069895538</v>
          </cell>
        </row>
        <row r="290">
          <cell r="B290" t="str">
            <v xml:space="preserve">  Deferred Income Tax</v>
          </cell>
          <cell r="C290">
            <v>198</v>
          </cell>
          <cell r="D290">
            <v>233</v>
          </cell>
          <cell r="E290">
            <v>385</v>
          </cell>
          <cell r="F290">
            <v>409</v>
          </cell>
          <cell r="G290">
            <v>404</v>
          </cell>
          <cell r="H290">
            <v>398</v>
          </cell>
          <cell r="I290">
            <v>382</v>
          </cell>
          <cell r="J290">
            <v>468</v>
          </cell>
          <cell r="K290">
            <v>468</v>
          </cell>
          <cell r="L290">
            <v>457</v>
          </cell>
          <cell r="M290">
            <v>454</v>
          </cell>
          <cell r="N290">
            <v>484</v>
          </cell>
          <cell r="O290">
            <v>267</v>
          </cell>
          <cell r="P290">
            <v>267</v>
          </cell>
          <cell r="Q290">
            <v>267</v>
          </cell>
          <cell r="R290">
            <v>450</v>
          </cell>
          <cell r="S290">
            <v>450</v>
          </cell>
          <cell r="T290">
            <v>450</v>
          </cell>
          <cell r="U290">
            <v>450</v>
          </cell>
          <cell r="V290">
            <v>450</v>
          </cell>
          <cell r="W290">
            <v>450</v>
          </cell>
          <cell r="X290">
            <v>450</v>
          </cell>
          <cell r="Y290">
            <v>450</v>
          </cell>
          <cell r="Z290">
            <v>450</v>
          </cell>
        </row>
        <row r="291">
          <cell r="B291" t="str">
            <v xml:space="preserve">  Prepaid Expenses and Other</v>
          </cell>
          <cell r="C291">
            <v>231</v>
          </cell>
          <cell r="D291">
            <v>271</v>
          </cell>
          <cell r="E291">
            <v>304</v>
          </cell>
          <cell r="F291">
            <v>456</v>
          </cell>
          <cell r="G291">
            <v>489</v>
          </cell>
          <cell r="H291">
            <v>517</v>
          </cell>
          <cell r="I291">
            <v>538</v>
          </cell>
          <cell r="J291">
            <v>439</v>
          </cell>
          <cell r="K291">
            <v>439</v>
          </cell>
          <cell r="L291">
            <v>437</v>
          </cell>
          <cell r="M291">
            <v>471</v>
          </cell>
          <cell r="N291">
            <v>571</v>
          </cell>
          <cell r="O291">
            <v>502</v>
          </cell>
          <cell r="P291">
            <v>502</v>
          </cell>
          <cell r="Q291">
            <v>502</v>
          </cell>
          <cell r="R291">
            <v>470</v>
          </cell>
          <cell r="S291">
            <v>480</v>
          </cell>
          <cell r="T291">
            <v>400</v>
          </cell>
          <cell r="U291">
            <v>400</v>
          </cell>
          <cell r="V291">
            <v>430</v>
          </cell>
          <cell r="W291">
            <v>470</v>
          </cell>
          <cell r="X291">
            <v>480</v>
          </cell>
          <cell r="Y291">
            <v>400</v>
          </cell>
          <cell r="Z291">
            <v>400</v>
          </cell>
        </row>
        <row r="292">
          <cell r="B292" t="str">
            <v xml:space="preserve">  Current Assets</v>
          </cell>
          <cell r="C292">
            <v>5025</v>
          </cell>
          <cell r="D292">
            <v>4800</v>
          </cell>
          <cell r="E292">
            <v>7578</v>
          </cell>
          <cell r="F292">
            <v>6449</v>
          </cell>
          <cell r="G292">
            <v>6833</v>
          </cell>
          <cell r="H292">
            <v>6980</v>
          </cell>
          <cell r="I292">
            <v>6766</v>
          </cell>
          <cell r="J292">
            <v>6313</v>
          </cell>
          <cell r="K292">
            <v>6313</v>
          </cell>
          <cell r="L292">
            <v>6685</v>
          </cell>
          <cell r="M292">
            <v>6723</v>
          </cell>
          <cell r="N292">
            <v>6806</v>
          </cell>
          <cell r="O292">
            <v>6740</v>
          </cell>
          <cell r="P292">
            <v>6740</v>
          </cell>
          <cell r="Q292">
            <v>6460.0501661288217</v>
          </cell>
          <cell r="R292">
            <v>7078.3753461940314</v>
          </cell>
          <cell r="S292">
            <v>7133.1408368479924</v>
          </cell>
          <cell r="T292">
            <v>7360.9573640163035</v>
          </cell>
          <cell r="U292">
            <v>7360.9573640163035</v>
          </cell>
          <cell r="V292">
            <v>7385.1111328849947</v>
          </cell>
          <cell r="W292">
            <v>7911.7228061793858</v>
          </cell>
          <cell r="X292">
            <v>7856.731262815465</v>
          </cell>
          <cell r="Y292">
            <v>8225.897225405206</v>
          </cell>
          <cell r="Z292">
            <v>8225.897225405206</v>
          </cell>
        </row>
        <row r="294">
          <cell r="B294" t="str">
            <v xml:space="preserve">  PP&amp;E</v>
          </cell>
          <cell r="C294">
            <v>9134</v>
          </cell>
          <cell r="D294">
            <v>9133</v>
          </cell>
          <cell r="E294">
            <v>12850</v>
          </cell>
          <cell r="F294">
            <v>11530</v>
          </cell>
          <cell r="G294">
            <v>11999</v>
          </cell>
          <cell r="H294">
            <v>12198</v>
          </cell>
          <cell r="I294">
            <v>12213</v>
          </cell>
          <cell r="J294">
            <v>12111</v>
          </cell>
          <cell r="K294">
            <v>12111</v>
          </cell>
          <cell r="L294">
            <v>12186</v>
          </cell>
          <cell r="M294">
            <v>12287</v>
          </cell>
          <cell r="N294">
            <v>12394</v>
          </cell>
          <cell r="O294">
            <v>12557</v>
          </cell>
          <cell r="P294">
            <v>12557</v>
          </cell>
          <cell r="Q294">
            <v>12564.012500000001</v>
          </cell>
          <cell r="R294">
            <v>12570.8496875</v>
          </cell>
          <cell r="S294">
            <v>12577.5159453125</v>
          </cell>
          <cell r="T294">
            <v>12584.015546679688</v>
          </cell>
          <cell r="U294">
            <v>12584.015546679688</v>
          </cell>
          <cell r="V294">
            <v>12565.665158012696</v>
          </cell>
          <cell r="W294">
            <v>12547.773529062379</v>
          </cell>
          <cell r="X294">
            <v>12530.329190835819</v>
          </cell>
          <cell r="Y294">
            <v>12513.320961064923</v>
          </cell>
          <cell r="Z294">
            <v>12513.320961064923</v>
          </cell>
        </row>
        <row r="295">
          <cell r="B295" t="str">
            <v xml:space="preserve">  Investments</v>
          </cell>
        </row>
        <row r="296">
          <cell r="B296" t="str">
            <v xml:space="preserve">  Goodwill</v>
          </cell>
          <cell r="C296">
            <v>1414</v>
          </cell>
          <cell r="D296">
            <v>1328</v>
          </cell>
          <cell r="E296">
            <v>6003</v>
          </cell>
          <cell r="F296">
            <v>5597</v>
          </cell>
          <cell r="G296">
            <v>5832</v>
          </cell>
          <cell r="H296">
            <v>5927</v>
          </cell>
          <cell r="I296">
            <v>6314</v>
          </cell>
          <cell r="J296">
            <v>6365</v>
          </cell>
          <cell r="K296">
            <v>6365</v>
          </cell>
          <cell r="L296">
            <v>6365</v>
          </cell>
          <cell r="M296">
            <v>6383</v>
          </cell>
          <cell r="N296">
            <v>6397</v>
          </cell>
          <cell r="O296">
            <v>6549</v>
          </cell>
          <cell r="P296">
            <v>6549</v>
          </cell>
          <cell r="Q296">
            <v>6549</v>
          </cell>
          <cell r="R296">
            <v>6549</v>
          </cell>
          <cell r="S296">
            <v>6549</v>
          </cell>
          <cell r="T296">
            <v>6549</v>
          </cell>
          <cell r="U296">
            <v>6549</v>
          </cell>
          <cell r="V296">
            <v>6549</v>
          </cell>
          <cell r="W296">
            <v>6549</v>
          </cell>
          <cell r="X296">
            <v>6549</v>
          </cell>
          <cell r="Y296">
            <v>6549</v>
          </cell>
          <cell r="Z296">
            <v>6549</v>
          </cell>
        </row>
        <row r="297">
          <cell r="B297" t="str">
            <v xml:space="preserve">  Other Assets</v>
          </cell>
          <cell r="C297">
            <v>1890</v>
          </cell>
          <cell r="D297">
            <v>1805</v>
          </cell>
          <cell r="E297">
            <v>5260</v>
          </cell>
          <cell r="F297">
            <v>3828</v>
          </cell>
          <cell r="G297">
            <v>3748</v>
          </cell>
          <cell r="H297">
            <v>3792</v>
          </cell>
          <cell r="I297">
            <v>3882</v>
          </cell>
          <cell r="J297">
            <v>4446</v>
          </cell>
          <cell r="K297">
            <v>4446</v>
          </cell>
          <cell r="L297">
            <v>4511</v>
          </cell>
          <cell r="M297">
            <v>4740</v>
          </cell>
          <cell r="N297">
            <v>4819</v>
          </cell>
          <cell r="O297">
            <v>5316</v>
          </cell>
          <cell r="P297">
            <v>5316</v>
          </cell>
          <cell r="Q297">
            <v>5316</v>
          </cell>
          <cell r="R297">
            <v>5316</v>
          </cell>
          <cell r="S297">
            <v>5316</v>
          </cell>
          <cell r="T297">
            <v>5316</v>
          </cell>
          <cell r="U297">
            <v>5316</v>
          </cell>
          <cell r="V297">
            <v>5316</v>
          </cell>
          <cell r="W297">
            <v>5316</v>
          </cell>
          <cell r="X297">
            <v>5316</v>
          </cell>
          <cell r="Y297">
            <v>5316</v>
          </cell>
          <cell r="Z297">
            <v>5316</v>
          </cell>
        </row>
        <row r="298">
          <cell r="B298" t="str">
            <v xml:space="preserve">  Assets Held For Sale</v>
          </cell>
          <cell r="F298">
            <v>951</v>
          </cell>
          <cell r="J298">
            <v>575</v>
          </cell>
          <cell r="K298">
            <v>575</v>
          </cell>
          <cell r="L298">
            <v>609</v>
          </cell>
          <cell r="M298">
            <v>638</v>
          </cell>
          <cell r="N298">
            <v>573</v>
          </cell>
          <cell r="O298">
            <v>549</v>
          </cell>
          <cell r="P298">
            <v>549</v>
          </cell>
          <cell r="Q298">
            <v>549</v>
          </cell>
          <cell r="R298">
            <v>549</v>
          </cell>
          <cell r="S298">
            <v>549</v>
          </cell>
          <cell r="T298">
            <v>549</v>
          </cell>
          <cell r="U298">
            <v>549</v>
          </cell>
          <cell r="V298">
            <v>549</v>
          </cell>
          <cell r="W298">
            <v>549</v>
          </cell>
          <cell r="X298">
            <v>549</v>
          </cell>
          <cell r="Y298">
            <v>549</v>
          </cell>
          <cell r="Z298">
            <v>549</v>
          </cell>
        </row>
        <row r="299">
          <cell r="B299" t="str">
            <v xml:space="preserve">  Other</v>
          </cell>
        </row>
        <row r="300">
          <cell r="B300" t="str">
            <v xml:space="preserve">  Non-Current Assets</v>
          </cell>
          <cell r="C300">
            <v>12438</v>
          </cell>
          <cell r="D300">
            <v>12266</v>
          </cell>
          <cell r="E300">
            <v>24113</v>
          </cell>
          <cell r="F300">
            <v>21906</v>
          </cell>
          <cell r="G300">
            <v>21579</v>
          </cell>
          <cell r="H300">
            <v>21917</v>
          </cell>
          <cell r="I300">
            <v>22409</v>
          </cell>
          <cell r="J300">
            <v>23497</v>
          </cell>
          <cell r="K300">
            <v>23497</v>
          </cell>
          <cell r="L300">
            <v>23671</v>
          </cell>
          <cell r="M300">
            <v>24048</v>
          </cell>
          <cell r="N300">
            <v>24183</v>
          </cell>
          <cell r="O300">
            <v>24971</v>
          </cell>
          <cell r="P300">
            <v>24971</v>
          </cell>
          <cell r="Q300">
            <v>24978.012500000001</v>
          </cell>
          <cell r="R300">
            <v>24984.849687499998</v>
          </cell>
          <cell r="S300">
            <v>24991.515945312502</v>
          </cell>
          <cell r="T300">
            <v>24998.015546679686</v>
          </cell>
          <cell r="U300">
            <v>24998.015546679686</v>
          </cell>
          <cell r="V300">
            <v>24979.665158012696</v>
          </cell>
          <cell r="W300">
            <v>24961.773529062379</v>
          </cell>
          <cell r="X300">
            <v>24944.329190835819</v>
          </cell>
          <cell r="Y300">
            <v>24927.320961064921</v>
          </cell>
          <cell r="Z300">
            <v>24927.320961064921</v>
          </cell>
        </row>
        <row r="301">
          <cell r="B301" t="str">
            <v xml:space="preserve">  TOTAL ASSETS</v>
          </cell>
          <cell r="C301">
            <v>17463</v>
          </cell>
          <cell r="D301">
            <v>17066</v>
          </cell>
          <cell r="E301">
            <v>31691</v>
          </cell>
          <cell r="F301">
            <v>28355</v>
          </cell>
          <cell r="G301">
            <v>28412</v>
          </cell>
          <cell r="H301">
            <v>28897</v>
          </cell>
          <cell r="I301">
            <v>29175</v>
          </cell>
          <cell r="J301">
            <v>29810</v>
          </cell>
          <cell r="K301">
            <v>29810</v>
          </cell>
          <cell r="L301">
            <v>30356</v>
          </cell>
          <cell r="M301">
            <v>30771</v>
          </cell>
          <cell r="N301">
            <v>30989</v>
          </cell>
          <cell r="O301">
            <v>31711</v>
          </cell>
          <cell r="P301">
            <v>31711</v>
          </cell>
          <cell r="Q301">
            <v>31438.062666128822</v>
          </cell>
          <cell r="R301">
            <v>32063.225033694031</v>
          </cell>
          <cell r="S301">
            <v>32124.656782160495</v>
          </cell>
          <cell r="T301">
            <v>32358.972910695989</v>
          </cell>
          <cell r="U301">
            <v>32358.972910695989</v>
          </cell>
          <cell r="V301">
            <v>32364.776290897691</v>
          </cell>
          <cell r="W301">
            <v>32873.496335241762</v>
          </cell>
          <cell r="X301">
            <v>32801.060453651284</v>
          </cell>
          <cell r="Y301">
            <v>33153.218186470127</v>
          </cell>
          <cell r="Z301">
            <v>33153.218186470127</v>
          </cell>
        </row>
        <row r="303">
          <cell r="B303" t="str">
            <v>LIABILITIES</v>
          </cell>
        </row>
        <row r="304">
          <cell r="B304" t="str">
            <v xml:space="preserve">  Short-Term Borrowings</v>
          </cell>
          <cell r="C304">
            <v>431</v>
          </cell>
          <cell r="D304">
            <v>343</v>
          </cell>
          <cell r="E304">
            <v>2719</v>
          </cell>
          <cell r="F304">
            <v>162</v>
          </cell>
          <cell r="G304">
            <v>78</v>
          </cell>
          <cell r="H304">
            <v>54</v>
          </cell>
          <cell r="I304">
            <v>98</v>
          </cell>
          <cell r="J304">
            <v>37</v>
          </cell>
          <cell r="K304">
            <v>37</v>
          </cell>
          <cell r="L304">
            <v>32</v>
          </cell>
          <cell r="M304">
            <v>24</v>
          </cell>
          <cell r="N304">
            <v>34</v>
          </cell>
          <cell r="O304">
            <v>56</v>
          </cell>
          <cell r="P304">
            <v>56</v>
          </cell>
          <cell r="Q304">
            <v>25</v>
          </cell>
          <cell r="R304">
            <v>25</v>
          </cell>
          <cell r="S304">
            <v>25</v>
          </cell>
          <cell r="T304">
            <v>25</v>
          </cell>
          <cell r="U304">
            <v>25</v>
          </cell>
          <cell r="V304">
            <v>25</v>
          </cell>
          <cell r="W304">
            <v>25</v>
          </cell>
          <cell r="X304">
            <v>25</v>
          </cell>
          <cell r="Y304">
            <v>25</v>
          </cell>
          <cell r="Z304">
            <v>25</v>
          </cell>
        </row>
        <row r="305">
          <cell r="B305" t="str">
            <v xml:space="preserve">  Accounts Payable</v>
          </cell>
          <cell r="C305">
            <v>1044</v>
          </cell>
          <cell r="D305">
            <v>1219</v>
          </cell>
          <cell r="E305">
            <v>1876</v>
          </cell>
          <cell r="F305">
            <v>1539</v>
          </cell>
          <cell r="G305">
            <v>1626</v>
          </cell>
          <cell r="H305">
            <v>1729</v>
          </cell>
          <cell r="I305">
            <v>1591</v>
          </cell>
          <cell r="J305">
            <v>1618</v>
          </cell>
          <cell r="K305">
            <v>1618</v>
          </cell>
          <cell r="L305">
            <v>1762</v>
          </cell>
          <cell r="M305">
            <v>1774</v>
          </cell>
          <cell r="N305">
            <v>1807</v>
          </cell>
          <cell r="O305">
            <v>1976</v>
          </cell>
          <cell r="P305">
            <v>1976</v>
          </cell>
          <cell r="Q305">
            <v>1812.1826785896749</v>
          </cell>
          <cell r="R305">
            <v>1809.3592659200458</v>
          </cell>
          <cell r="S305">
            <v>1790.0389360905112</v>
          </cell>
          <cell r="T305">
            <v>1898.5839389518835</v>
          </cell>
          <cell r="U305">
            <v>1898.5839389518835</v>
          </cell>
          <cell r="V305">
            <v>1808.4838297095657</v>
          </cell>
          <cell r="W305">
            <v>1931.7205561906835</v>
          </cell>
          <cell r="X305">
            <v>1842.0014833260675</v>
          </cell>
          <cell r="Y305">
            <v>1890.2795987063721</v>
          </cell>
          <cell r="Z305">
            <v>1890.2795987063721</v>
          </cell>
        </row>
        <row r="306">
          <cell r="B306" t="str">
            <v xml:space="preserve">  Accrued Compensation &amp; Retirement</v>
          </cell>
          <cell r="C306">
            <v>553</v>
          </cell>
          <cell r="D306">
            <v>582</v>
          </cell>
          <cell r="E306">
            <v>928</v>
          </cell>
          <cell r="F306">
            <v>871</v>
          </cell>
          <cell r="G306">
            <v>784</v>
          </cell>
          <cell r="H306">
            <v>821</v>
          </cell>
          <cell r="I306">
            <v>860</v>
          </cell>
          <cell r="J306">
            <v>933</v>
          </cell>
          <cell r="K306">
            <v>933</v>
          </cell>
          <cell r="L306">
            <v>846</v>
          </cell>
          <cell r="M306">
            <v>892</v>
          </cell>
          <cell r="N306">
            <v>908</v>
          </cell>
          <cell r="O306">
            <v>948</v>
          </cell>
          <cell r="P306">
            <v>948</v>
          </cell>
          <cell r="Q306">
            <v>960</v>
          </cell>
          <cell r="R306">
            <v>960</v>
          </cell>
          <cell r="S306">
            <v>960</v>
          </cell>
          <cell r="T306">
            <v>960</v>
          </cell>
          <cell r="U306">
            <v>960</v>
          </cell>
          <cell r="V306">
            <v>996</v>
          </cell>
          <cell r="W306">
            <v>996</v>
          </cell>
          <cell r="X306">
            <v>996</v>
          </cell>
          <cell r="Y306">
            <v>996</v>
          </cell>
          <cell r="Z306">
            <v>996</v>
          </cell>
        </row>
        <row r="307">
          <cell r="B307" t="str">
            <v xml:space="preserve">  Taxes, Including Income</v>
          </cell>
          <cell r="C307">
            <v>431</v>
          </cell>
          <cell r="D307">
            <v>368</v>
          </cell>
          <cell r="E307">
            <v>702</v>
          </cell>
          <cell r="F307">
            <v>904</v>
          </cell>
          <cell r="G307">
            <v>876</v>
          </cell>
          <cell r="H307">
            <v>867</v>
          </cell>
          <cell r="I307">
            <v>621</v>
          </cell>
          <cell r="J307">
            <v>818</v>
          </cell>
          <cell r="K307">
            <v>818</v>
          </cell>
          <cell r="L307">
            <v>817</v>
          </cell>
          <cell r="M307">
            <v>743</v>
          </cell>
          <cell r="N307">
            <v>754</v>
          </cell>
          <cell r="O307">
            <v>703</v>
          </cell>
          <cell r="P307">
            <v>703</v>
          </cell>
          <cell r="Q307">
            <v>703</v>
          </cell>
          <cell r="R307">
            <v>750</v>
          </cell>
          <cell r="S307">
            <v>750</v>
          </cell>
          <cell r="T307">
            <v>750</v>
          </cell>
          <cell r="U307">
            <v>750</v>
          </cell>
          <cell r="V307">
            <v>750</v>
          </cell>
          <cell r="W307">
            <v>750</v>
          </cell>
          <cell r="X307">
            <v>750</v>
          </cell>
          <cell r="Y307">
            <v>750</v>
          </cell>
          <cell r="Z307">
            <v>750</v>
          </cell>
        </row>
        <row r="308">
          <cell r="B308" t="str">
            <v xml:space="preserve">  Other Current Liabilities</v>
          </cell>
          <cell r="C308">
            <v>628</v>
          </cell>
          <cell r="D308">
            <v>424</v>
          </cell>
          <cell r="E308">
            <v>1302</v>
          </cell>
          <cell r="F308">
            <v>1307</v>
          </cell>
          <cell r="G308">
            <v>1304</v>
          </cell>
          <cell r="H308">
            <v>1065</v>
          </cell>
          <cell r="I308">
            <v>1146</v>
          </cell>
          <cell r="J308">
            <v>970</v>
          </cell>
          <cell r="K308">
            <v>970</v>
          </cell>
          <cell r="L308">
            <v>865</v>
          </cell>
          <cell r="M308">
            <v>1124</v>
          </cell>
          <cell r="N308">
            <v>964</v>
          </cell>
          <cell r="O308">
            <v>878</v>
          </cell>
          <cell r="P308">
            <v>878</v>
          </cell>
          <cell r="Q308">
            <v>878</v>
          </cell>
          <cell r="R308">
            <v>1000</v>
          </cell>
          <cell r="S308">
            <v>1000</v>
          </cell>
          <cell r="T308">
            <v>1000</v>
          </cell>
          <cell r="U308">
            <v>1000</v>
          </cell>
          <cell r="V308">
            <v>1000</v>
          </cell>
          <cell r="W308">
            <v>1000</v>
          </cell>
          <cell r="X308">
            <v>1000</v>
          </cell>
          <cell r="Y308">
            <v>1000</v>
          </cell>
          <cell r="Z308">
            <v>1000</v>
          </cell>
        </row>
        <row r="309">
          <cell r="B309" t="str">
            <v xml:space="preserve">  Current Portion of Long-Term Debt</v>
          </cell>
          <cell r="C309">
            <v>181</v>
          </cell>
          <cell r="D309">
            <v>67</v>
          </cell>
          <cell r="E309">
            <v>427</v>
          </cell>
          <cell r="F309">
            <v>102</v>
          </cell>
          <cell r="G309">
            <v>134</v>
          </cell>
          <cell r="H309">
            <v>133</v>
          </cell>
          <cell r="I309">
            <v>96</v>
          </cell>
          <cell r="J309">
            <v>85</v>
          </cell>
          <cell r="K309">
            <v>85</v>
          </cell>
          <cell r="L309">
            <v>75</v>
          </cell>
          <cell r="M309">
            <v>88</v>
          </cell>
          <cell r="N309">
            <v>164</v>
          </cell>
          <cell r="O309">
            <v>523</v>
          </cell>
          <cell r="P309">
            <v>523</v>
          </cell>
          <cell r="Q309">
            <v>862.25</v>
          </cell>
          <cell r="R309">
            <v>1201.5</v>
          </cell>
          <cell r="S309">
            <v>1469.75</v>
          </cell>
          <cell r="T309">
            <v>1453</v>
          </cell>
          <cell r="U309">
            <v>1453</v>
          </cell>
          <cell r="V309">
            <v>1238.75</v>
          </cell>
          <cell r="W309">
            <v>1024.5</v>
          </cell>
          <cell r="X309">
            <v>810.25</v>
          </cell>
          <cell r="Y309">
            <v>596</v>
          </cell>
          <cell r="Z309">
            <v>596</v>
          </cell>
        </row>
        <row r="310">
          <cell r="B310" t="str">
            <v xml:space="preserve">  Other</v>
          </cell>
        </row>
        <row r="311">
          <cell r="B311" t="str">
            <v xml:space="preserve">  Current Liabilities</v>
          </cell>
          <cell r="C311">
            <v>3268</v>
          </cell>
          <cell r="D311">
            <v>3003</v>
          </cell>
          <cell r="E311">
            <v>7954</v>
          </cell>
          <cell r="F311">
            <v>4885</v>
          </cell>
          <cell r="G311">
            <v>4802</v>
          </cell>
          <cell r="H311">
            <v>4669</v>
          </cell>
          <cell r="I311">
            <v>4412</v>
          </cell>
          <cell r="J311">
            <v>4461</v>
          </cell>
          <cell r="K311">
            <v>4461</v>
          </cell>
          <cell r="L311">
            <v>4397</v>
          </cell>
          <cell r="M311">
            <v>4645</v>
          </cell>
          <cell r="N311">
            <v>4631</v>
          </cell>
          <cell r="O311">
            <v>5084</v>
          </cell>
          <cell r="P311">
            <v>5084</v>
          </cell>
          <cell r="Q311">
            <v>5240.4326785896747</v>
          </cell>
          <cell r="R311">
            <v>5745.8592659200458</v>
          </cell>
          <cell r="S311">
            <v>5994.788936090511</v>
          </cell>
          <cell r="T311">
            <v>6086.5839389518833</v>
          </cell>
          <cell r="U311">
            <v>6086.5839389518833</v>
          </cell>
          <cell r="V311">
            <v>5818.2338297095657</v>
          </cell>
          <cell r="W311">
            <v>5727.2205561906831</v>
          </cell>
          <cell r="X311">
            <v>5423.2514833260675</v>
          </cell>
          <cell r="Y311">
            <v>5257.2795987063719</v>
          </cell>
          <cell r="Z311">
            <v>5257.2795987063719</v>
          </cell>
        </row>
        <row r="313">
          <cell r="B313" t="str">
            <v xml:space="preserve">  Long Term Debt</v>
          </cell>
          <cell r="C313">
            <v>2877</v>
          </cell>
          <cell r="D313">
            <v>2657</v>
          </cell>
          <cell r="E313">
            <v>4987</v>
          </cell>
          <cell r="F313">
            <v>6384</v>
          </cell>
          <cell r="G313">
            <v>6825</v>
          </cell>
          <cell r="H313">
            <v>7120</v>
          </cell>
          <cell r="I313">
            <v>7938</v>
          </cell>
          <cell r="J313">
            <v>8365</v>
          </cell>
          <cell r="K313">
            <v>8365</v>
          </cell>
          <cell r="L313">
            <v>8672</v>
          </cell>
          <cell r="M313">
            <v>7945</v>
          </cell>
          <cell r="N313">
            <v>7657</v>
          </cell>
          <cell r="O313">
            <v>6692</v>
          </cell>
          <cell r="P313">
            <v>6692</v>
          </cell>
          <cell r="Q313">
            <v>6328.75</v>
          </cell>
          <cell r="R313">
            <v>5965.5</v>
          </cell>
          <cell r="S313">
            <v>5602.25</v>
          </cell>
          <cell r="T313">
            <v>5239</v>
          </cell>
          <cell r="U313">
            <v>5239</v>
          </cell>
          <cell r="V313">
            <v>5090</v>
          </cell>
          <cell r="W313">
            <v>4941</v>
          </cell>
          <cell r="X313">
            <v>4792</v>
          </cell>
          <cell r="Y313">
            <v>4643</v>
          </cell>
          <cell r="Z313">
            <v>4643</v>
          </cell>
        </row>
        <row r="314">
          <cell r="B314" t="str">
            <v xml:space="preserve">  Accrued Post-Retirement Benefits</v>
          </cell>
          <cell r="C314">
            <v>1840</v>
          </cell>
          <cell r="D314">
            <v>1720</v>
          </cell>
          <cell r="E314">
            <v>2719</v>
          </cell>
          <cell r="F314">
            <v>2513</v>
          </cell>
          <cell r="G314">
            <v>2482</v>
          </cell>
          <cell r="H314">
            <v>2443</v>
          </cell>
          <cell r="I314">
            <v>2408</v>
          </cell>
          <cell r="J314">
            <v>2320</v>
          </cell>
          <cell r="K314">
            <v>2320</v>
          </cell>
          <cell r="L314">
            <v>2304</v>
          </cell>
          <cell r="M314">
            <v>2279</v>
          </cell>
          <cell r="N314">
            <v>2256</v>
          </cell>
          <cell r="O314">
            <v>2220</v>
          </cell>
          <cell r="P314">
            <v>2220</v>
          </cell>
          <cell r="Q314">
            <v>2170</v>
          </cell>
          <cell r="R314">
            <v>2120</v>
          </cell>
          <cell r="S314">
            <v>2070</v>
          </cell>
          <cell r="T314">
            <v>2020</v>
          </cell>
          <cell r="U314">
            <v>2020</v>
          </cell>
          <cell r="V314">
            <v>1970</v>
          </cell>
          <cell r="W314">
            <v>1920</v>
          </cell>
          <cell r="X314">
            <v>1870</v>
          </cell>
          <cell r="Y314">
            <v>1820</v>
          </cell>
          <cell r="Z314">
            <v>1820</v>
          </cell>
        </row>
        <row r="315">
          <cell r="B315" t="str">
            <v xml:space="preserve">  Other Noncurrent Liabilities</v>
          </cell>
          <cell r="C315">
            <v>1588</v>
          </cell>
          <cell r="D315">
            <v>1473</v>
          </cell>
          <cell r="E315">
            <v>2126</v>
          </cell>
          <cell r="F315">
            <v>1968</v>
          </cell>
          <cell r="G315">
            <v>1852</v>
          </cell>
          <cell r="H315">
            <v>1851</v>
          </cell>
          <cell r="I315">
            <v>1817</v>
          </cell>
          <cell r="J315">
            <v>2878</v>
          </cell>
          <cell r="K315">
            <v>2878</v>
          </cell>
          <cell r="L315">
            <v>2931</v>
          </cell>
          <cell r="M315">
            <v>3328</v>
          </cell>
          <cell r="N315">
            <v>3373</v>
          </cell>
          <cell r="O315">
            <v>3389</v>
          </cell>
          <cell r="P315">
            <v>3389</v>
          </cell>
          <cell r="Q315">
            <v>3351.2009307131652</v>
          </cell>
          <cell r="R315">
            <v>3546.9153230910665</v>
          </cell>
          <cell r="S315">
            <v>3338.7643775315214</v>
          </cell>
          <cell r="T315">
            <v>3408.9958579966005</v>
          </cell>
          <cell r="U315">
            <v>3408.9958579966005</v>
          </cell>
          <cell r="V315">
            <v>3300.4829892199577</v>
          </cell>
          <cell r="W315">
            <v>3525.3900150479976</v>
          </cell>
          <cell r="X315">
            <v>3361.6527070700731</v>
          </cell>
          <cell r="Y315">
            <v>3449.7602676391289</v>
          </cell>
          <cell r="Z315">
            <v>3449.7602676391289</v>
          </cell>
        </row>
        <row r="316">
          <cell r="B316" t="str">
            <v xml:space="preserve">  Deferred Income Taxes</v>
          </cell>
          <cell r="C316">
            <v>358</v>
          </cell>
          <cell r="D316">
            <v>437</v>
          </cell>
          <cell r="E316">
            <v>969</v>
          </cell>
          <cell r="F316">
            <v>556</v>
          </cell>
          <cell r="G316">
            <v>575</v>
          </cell>
          <cell r="H316">
            <v>600</v>
          </cell>
          <cell r="I316">
            <v>588</v>
          </cell>
          <cell r="J316">
            <v>502</v>
          </cell>
          <cell r="K316">
            <v>502</v>
          </cell>
          <cell r="L316">
            <v>509</v>
          </cell>
          <cell r="M316">
            <v>552</v>
          </cell>
          <cell r="N316">
            <v>567</v>
          </cell>
          <cell r="O316">
            <v>804</v>
          </cell>
          <cell r="P316">
            <v>804</v>
          </cell>
          <cell r="Q316">
            <v>550</v>
          </cell>
          <cell r="R316">
            <v>550</v>
          </cell>
          <cell r="S316">
            <v>550</v>
          </cell>
          <cell r="T316">
            <v>550</v>
          </cell>
          <cell r="U316">
            <v>550</v>
          </cell>
          <cell r="V316">
            <v>550</v>
          </cell>
          <cell r="W316">
            <v>550</v>
          </cell>
          <cell r="X316">
            <v>550</v>
          </cell>
          <cell r="Y316">
            <v>550</v>
          </cell>
          <cell r="Z316">
            <v>550</v>
          </cell>
        </row>
        <row r="317">
          <cell r="B317" t="str">
            <v xml:space="preserve">  Liabilities of Operations Held for Sale</v>
          </cell>
          <cell r="F317">
            <v>122</v>
          </cell>
          <cell r="J317">
            <v>64</v>
          </cell>
          <cell r="K317">
            <v>64</v>
          </cell>
          <cell r="L317">
            <v>90</v>
          </cell>
          <cell r="M317">
            <v>117</v>
          </cell>
          <cell r="N317">
            <v>108</v>
          </cell>
          <cell r="O317">
            <v>107</v>
          </cell>
          <cell r="P317">
            <v>107</v>
          </cell>
          <cell r="Q317">
            <v>107</v>
          </cell>
          <cell r="R317">
            <v>107</v>
          </cell>
          <cell r="S317">
            <v>107</v>
          </cell>
          <cell r="T317">
            <v>107</v>
          </cell>
          <cell r="U317">
            <v>107</v>
          </cell>
          <cell r="V317">
            <v>107</v>
          </cell>
          <cell r="W317">
            <v>107</v>
          </cell>
          <cell r="X317">
            <v>107</v>
          </cell>
          <cell r="Y317">
            <v>107</v>
          </cell>
          <cell r="Z317">
            <v>107</v>
          </cell>
        </row>
        <row r="318">
          <cell r="B318" t="str">
            <v xml:space="preserve">  Other</v>
          </cell>
          <cell r="K318">
            <v>0</v>
          </cell>
          <cell r="P318">
            <v>0</v>
          </cell>
          <cell r="U318">
            <v>0</v>
          </cell>
          <cell r="Z318">
            <v>0</v>
          </cell>
        </row>
        <row r="319">
          <cell r="B319" t="str">
            <v xml:space="preserve">  TOTAL LIABILITIES</v>
          </cell>
          <cell r="C319">
            <v>9931</v>
          </cell>
          <cell r="D319">
            <v>9290</v>
          </cell>
          <cell r="E319">
            <v>18755</v>
          </cell>
          <cell r="F319">
            <v>16428</v>
          </cell>
          <cell r="G319">
            <v>16536</v>
          </cell>
          <cell r="H319">
            <v>16683</v>
          </cell>
          <cell r="I319">
            <v>17163</v>
          </cell>
          <cell r="J319">
            <v>18590</v>
          </cell>
          <cell r="K319">
            <v>18590</v>
          </cell>
          <cell r="L319">
            <v>18903</v>
          </cell>
          <cell r="M319">
            <v>18866</v>
          </cell>
          <cell r="N319">
            <v>18592</v>
          </cell>
          <cell r="O319">
            <v>18296</v>
          </cell>
          <cell r="P319">
            <v>18296</v>
          </cell>
          <cell r="Q319">
            <v>17747.38360930284</v>
          </cell>
          <cell r="R319">
            <v>18035.274589011111</v>
          </cell>
          <cell r="S319">
            <v>17662.803313622033</v>
          </cell>
          <cell r="T319">
            <v>17411.579796948485</v>
          </cell>
          <cell r="U319">
            <v>17411.579796948485</v>
          </cell>
          <cell r="V319">
            <v>16835.716818929523</v>
          </cell>
          <cell r="W319">
            <v>16770.610571238678</v>
          </cell>
          <cell r="X319">
            <v>16103.904190396141</v>
          </cell>
          <cell r="Y319">
            <v>15827.039866345502</v>
          </cell>
          <cell r="Z319">
            <v>15827.039866345502</v>
          </cell>
        </row>
        <row r="321">
          <cell r="B321" t="str">
            <v xml:space="preserve">  Minority Interests</v>
          </cell>
          <cell r="C321">
            <v>1476</v>
          </cell>
          <cell r="D321">
            <v>1458</v>
          </cell>
          <cell r="E321">
            <v>1514</v>
          </cell>
          <cell r="F321">
            <v>1313</v>
          </cell>
          <cell r="G321">
            <v>1357</v>
          </cell>
          <cell r="H321">
            <v>1331</v>
          </cell>
          <cell r="I321">
            <v>1284</v>
          </cell>
          <cell r="J321">
            <v>1293</v>
          </cell>
          <cell r="K321">
            <v>1293</v>
          </cell>
          <cell r="L321">
            <v>1370</v>
          </cell>
          <cell r="M321">
            <v>1516</v>
          </cell>
          <cell r="N321">
            <v>1280</v>
          </cell>
          <cell r="O321">
            <v>1340</v>
          </cell>
          <cell r="P321">
            <v>1340</v>
          </cell>
          <cell r="Q321">
            <v>1407.5809024313776</v>
          </cell>
          <cell r="R321">
            <v>1483.2350419007687</v>
          </cell>
          <cell r="S321">
            <v>1571.5841595950958</v>
          </cell>
          <cell r="T321">
            <v>1666.3294457201966</v>
          </cell>
          <cell r="U321">
            <v>1666.3294457201966</v>
          </cell>
          <cell r="V321">
            <v>1765.5089132952737</v>
          </cell>
          <cell r="W321">
            <v>1863.3761669098074</v>
          </cell>
          <cell r="X321">
            <v>1963.6294942828188</v>
          </cell>
          <cell r="Y321">
            <v>2067.6335609063549</v>
          </cell>
          <cell r="Z321">
            <v>2067.6335609063549</v>
          </cell>
        </row>
        <row r="323">
          <cell r="B323" t="str">
            <v>SHAREHOLDERS' EQUITY</v>
          </cell>
        </row>
        <row r="324">
          <cell r="B324" t="str">
            <v xml:space="preserve">  Preferred Stock</v>
          </cell>
          <cell r="C324">
            <v>56</v>
          </cell>
          <cell r="D324">
            <v>56</v>
          </cell>
          <cell r="E324">
            <v>56</v>
          </cell>
          <cell r="F324">
            <v>56</v>
          </cell>
          <cell r="G324">
            <v>56</v>
          </cell>
          <cell r="H324">
            <v>55</v>
          </cell>
          <cell r="I324">
            <v>55</v>
          </cell>
          <cell r="J324">
            <v>55</v>
          </cell>
          <cell r="K324">
            <v>55</v>
          </cell>
          <cell r="L324">
            <v>55</v>
          </cell>
          <cell r="M324">
            <v>55</v>
          </cell>
          <cell r="N324">
            <v>55</v>
          </cell>
          <cell r="O324">
            <v>55</v>
          </cell>
          <cell r="P324">
            <v>55</v>
          </cell>
          <cell r="Q324">
            <v>55</v>
          </cell>
          <cell r="R324">
            <v>55</v>
          </cell>
          <cell r="S324">
            <v>55</v>
          </cell>
          <cell r="T324">
            <v>55</v>
          </cell>
          <cell r="U324">
            <v>55</v>
          </cell>
          <cell r="V324">
            <v>55</v>
          </cell>
          <cell r="W324">
            <v>55</v>
          </cell>
          <cell r="X324">
            <v>55</v>
          </cell>
          <cell r="Y324">
            <v>55</v>
          </cell>
          <cell r="Z324">
            <v>55</v>
          </cell>
        </row>
        <row r="325">
          <cell r="B325" t="str">
            <v xml:space="preserve">  Common Stock</v>
          </cell>
          <cell r="C325">
            <v>395</v>
          </cell>
          <cell r="D325">
            <v>395</v>
          </cell>
          <cell r="E325">
            <v>925</v>
          </cell>
          <cell r="F325">
            <v>925</v>
          </cell>
          <cell r="G325">
            <v>925</v>
          </cell>
          <cell r="H325">
            <v>925</v>
          </cell>
          <cell r="I325">
            <v>925</v>
          </cell>
          <cell r="J325">
            <v>925</v>
          </cell>
          <cell r="K325">
            <v>925</v>
          </cell>
          <cell r="L325">
            <v>925</v>
          </cell>
          <cell r="M325">
            <v>925</v>
          </cell>
          <cell r="N325">
            <v>925</v>
          </cell>
          <cell r="O325">
            <v>925</v>
          </cell>
          <cell r="P325">
            <v>925</v>
          </cell>
          <cell r="Q325">
            <v>925</v>
          </cell>
          <cell r="R325">
            <v>925</v>
          </cell>
          <cell r="S325">
            <v>925</v>
          </cell>
          <cell r="T325">
            <v>925</v>
          </cell>
          <cell r="U325">
            <v>925</v>
          </cell>
          <cell r="V325">
            <v>925</v>
          </cell>
          <cell r="W325">
            <v>925</v>
          </cell>
          <cell r="X325">
            <v>925</v>
          </cell>
          <cell r="Y325">
            <v>925</v>
          </cell>
          <cell r="Z325">
            <v>925</v>
          </cell>
        </row>
        <row r="326">
          <cell r="B326" t="str">
            <v xml:space="preserve">  Addl Paid-In Capital</v>
          </cell>
          <cell r="C326">
            <v>1676</v>
          </cell>
          <cell r="D326">
            <v>1704</v>
          </cell>
          <cell r="E326">
            <v>5927</v>
          </cell>
          <cell r="F326">
            <v>6114</v>
          </cell>
          <cell r="G326">
            <v>6099</v>
          </cell>
          <cell r="H326">
            <v>6094</v>
          </cell>
          <cell r="I326">
            <v>6096</v>
          </cell>
          <cell r="J326">
            <v>6101</v>
          </cell>
          <cell r="K326">
            <v>6101</v>
          </cell>
          <cell r="L326">
            <v>6098</v>
          </cell>
          <cell r="M326">
            <v>6088</v>
          </cell>
          <cell r="N326">
            <v>5879</v>
          </cell>
          <cell r="O326">
            <v>5831</v>
          </cell>
          <cell r="P326">
            <v>5831</v>
          </cell>
          <cell r="Q326">
            <v>5831</v>
          </cell>
          <cell r="R326">
            <v>5831</v>
          </cell>
          <cell r="S326">
            <v>5831</v>
          </cell>
          <cell r="T326">
            <v>5831</v>
          </cell>
          <cell r="U326">
            <v>5831</v>
          </cell>
          <cell r="V326">
            <v>5831</v>
          </cell>
          <cell r="W326">
            <v>5831</v>
          </cell>
          <cell r="X326">
            <v>5831</v>
          </cell>
          <cell r="Y326">
            <v>5831</v>
          </cell>
          <cell r="Z326">
            <v>5831</v>
          </cell>
        </row>
        <row r="327">
          <cell r="B327" t="str">
            <v xml:space="preserve">  Retained Earnings/(Deficit)</v>
          </cell>
          <cell r="C327">
            <v>5305</v>
          </cell>
          <cell r="D327">
            <v>6061</v>
          </cell>
          <cell r="E327">
            <v>7127</v>
          </cell>
          <cell r="F327">
            <v>7517</v>
          </cell>
          <cell r="G327">
            <v>7480</v>
          </cell>
          <cell r="H327">
            <v>7712</v>
          </cell>
          <cell r="I327">
            <v>7651</v>
          </cell>
          <cell r="J327">
            <v>7428</v>
          </cell>
          <cell r="K327">
            <v>7428</v>
          </cell>
          <cell r="L327">
            <v>7451</v>
          </cell>
          <cell r="M327">
            <v>7413</v>
          </cell>
          <cell r="N327">
            <v>7560</v>
          </cell>
          <cell r="O327">
            <v>7850</v>
          </cell>
          <cell r="P327">
            <v>7850</v>
          </cell>
          <cell r="Q327">
            <v>8058.0981543946045</v>
          </cell>
          <cell r="R327">
            <v>8319.7154027821507</v>
          </cell>
          <cell r="S327">
            <v>8665.2693089433633</v>
          </cell>
          <cell r="T327">
            <v>9056.0636680273092</v>
          </cell>
          <cell r="U327">
            <v>9056.0636680273092</v>
          </cell>
          <cell r="V327">
            <v>9538.5505586728923</v>
          </cell>
          <cell r="W327">
            <v>10014.509597093276</v>
          </cell>
          <cell r="X327">
            <v>10508.526768972326</v>
          </cell>
          <cell r="Y327">
            <v>11033.544759218274</v>
          </cell>
          <cell r="Z327">
            <v>11033.544759218274</v>
          </cell>
        </row>
        <row r="328">
          <cell r="B328" t="str">
            <v xml:space="preserve">  Common Stock in Treasury</v>
          </cell>
          <cell r="C328">
            <v>-1029</v>
          </cell>
          <cell r="D328">
            <v>-1260</v>
          </cell>
          <cell r="E328">
            <v>-1717</v>
          </cell>
          <cell r="F328">
            <v>-2706</v>
          </cell>
          <cell r="G328">
            <v>-2751</v>
          </cell>
          <cell r="H328">
            <v>-2838</v>
          </cell>
          <cell r="I328">
            <v>-2845</v>
          </cell>
          <cell r="J328">
            <v>-2828</v>
          </cell>
          <cell r="K328">
            <v>-2828</v>
          </cell>
          <cell r="L328">
            <v>-2819</v>
          </cell>
          <cell r="M328">
            <v>-2792</v>
          </cell>
          <cell r="N328">
            <v>-2156</v>
          </cell>
          <cell r="O328">
            <v>-2017</v>
          </cell>
          <cell r="P328">
            <v>-2017</v>
          </cell>
          <cell r="Q328">
            <v>-2017</v>
          </cell>
          <cell r="R328">
            <v>-2017</v>
          </cell>
          <cell r="S328">
            <v>-2017</v>
          </cell>
          <cell r="T328">
            <v>-2017</v>
          </cell>
          <cell r="U328">
            <v>-2017</v>
          </cell>
          <cell r="V328">
            <v>-2017</v>
          </cell>
          <cell r="W328">
            <v>-2017</v>
          </cell>
          <cell r="X328">
            <v>-2017</v>
          </cell>
          <cell r="Y328">
            <v>-2017</v>
          </cell>
          <cell r="Z328">
            <v>-2017</v>
          </cell>
        </row>
        <row r="329">
          <cell r="B329" t="str">
            <v xml:space="preserve">  Accumulated Comprehensive Loss</v>
          </cell>
          <cell r="C329">
            <v>-347</v>
          </cell>
          <cell r="D329">
            <v>-638</v>
          </cell>
          <cell r="E329">
            <v>-896</v>
          </cell>
          <cell r="F329">
            <v>-1292</v>
          </cell>
          <cell r="G329">
            <v>-1290</v>
          </cell>
          <cell r="H329">
            <v>-1065</v>
          </cell>
          <cell r="I329">
            <v>-1154</v>
          </cell>
          <cell r="J329">
            <v>-1754</v>
          </cell>
          <cell r="K329">
            <v>-1754</v>
          </cell>
          <cell r="L329">
            <v>-1627</v>
          </cell>
          <cell r="M329">
            <v>-1300</v>
          </cell>
          <cell r="N329">
            <v>-1146</v>
          </cell>
          <cell r="O329">
            <v>-569</v>
          </cell>
          <cell r="P329">
            <v>-569</v>
          </cell>
          <cell r="Q329">
            <v>-569</v>
          </cell>
          <cell r="R329">
            <v>-569</v>
          </cell>
          <cell r="S329">
            <v>-569</v>
          </cell>
          <cell r="T329">
            <v>-569</v>
          </cell>
          <cell r="U329">
            <v>-569</v>
          </cell>
          <cell r="V329">
            <v>-569</v>
          </cell>
          <cell r="W329">
            <v>-569</v>
          </cell>
          <cell r="X329">
            <v>-569</v>
          </cell>
          <cell r="Y329">
            <v>-569</v>
          </cell>
          <cell r="Z329">
            <v>-569</v>
          </cell>
        </row>
        <row r="330">
          <cell r="B330" t="str">
            <v xml:space="preserve">  SHAREHOLDERS' EQUITY</v>
          </cell>
          <cell r="C330">
            <v>6056</v>
          </cell>
          <cell r="D330">
            <v>6318</v>
          </cell>
          <cell r="E330">
            <v>11422</v>
          </cell>
          <cell r="F330">
            <v>10614</v>
          </cell>
          <cell r="G330">
            <v>10519</v>
          </cell>
          <cell r="H330">
            <v>10883</v>
          </cell>
          <cell r="I330">
            <v>10728</v>
          </cell>
          <cell r="J330">
            <v>9927</v>
          </cell>
          <cell r="K330">
            <v>9927</v>
          </cell>
          <cell r="L330">
            <v>10083</v>
          </cell>
          <cell r="M330">
            <v>10389</v>
          </cell>
          <cell r="N330">
            <v>11117</v>
          </cell>
          <cell r="O330">
            <v>12075</v>
          </cell>
          <cell r="P330">
            <v>12075</v>
          </cell>
          <cell r="Q330">
            <v>12283.098154394604</v>
          </cell>
          <cell r="R330">
            <v>12544.715402782151</v>
          </cell>
          <cell r="S330">
            <v>12890.269308943363</v>
          </cell>
          <cell r="T330">
            <v>13281.063668027309</v>
          </cell>
          <cell r="U330">
            <v>13281.063668027309</v>
          </cell>
          <cell r="V330">
            <v>13763.550558672892</v>
          </cell>
          <cell r="W330">
            <v>14239.509597093274</v>
          </cell>
          <cell r="X330">
            <v>14733.526768972326</v>
          </cell>
          <cell r="Y330">
            <v>15258.544759218275</v>
          </cell>
          <cell r="Z330">
            <v>15258.544759218275</v>
          </cell>
        </row>
        <row r="331">
          <cell r="B331" t="str">
            <v xml:space="preserve">  TOTAL LIABILITIES AND EQUITY</v>
          </cell>
          <cell r="C331">
            <v>17463</v>
          </cell>
          <cell r="D331">
            <v>17066</v>
          </cell>
          <cell r="E331">
            <v>31691</v>
          </cell>
          <cell r="F331">
            <v>28355</v>
          </cell>
          <cell r="G331">
            <v>28412</v>
          </cell>
          <cell r="H331">
            <v>28897</v>
          </cell>
          <cell r="I331">
            <v>29175</v>
          </cell>
          <cell r="J331">
            <v>29810</v>
          </cell>
          <cell r="K331">
            <v>29810</v>
          </cell>
          <cell r="L331">
            <v>30356</v>
          </cell>
          <cell r="M331">
            <v>30771</v>
          </cell>
          <cell r="N331">
            <v>30989</v>
          </cell>
          <cell r="O331">
            <v>31711</v>
          </cell>
          <cell r="P331">
            <v>31711</v>
          </cell>
          <cell r="Q331">
            <v>31438.062666128822</v>
          </cell>
          <cell r="R331">
            <v>32063.225033694031</v>
          </cell>
          <cell r="S331">
            <v>32124.656782160491</v>
          </cell>
          <cell r="T331">
            <v>32358.972910695993</v>
          </cell>
          <cell r="U331">
            <v>32358.972910695993</v>
          </cell>
          <cell r="V331">
            <v>32364.776290897687</v>
          </cell>
          <cell r="W331">
            <v>32873.496335241762</v>
          </cell>
          <cell r="X331">
            <v>32801.060453651284</v>
          </cell>
          <cell r="Y331">
            <v>33153.218186470127</v>
          </cell>
          <cell r="Z331">
            <v>33153.218186470127</v>
          </cell>
        </row>
        <row r="332">
          <cell r="C332" t="str">
            <v xml:space="preserve"> </v>
          </cell>
          <cell r="D332" t="str">
            <v xml:space="preserve"> </v>
          </cell>
          <cell r="E332" t="str">
            <v xml:space="preserve"> </v>
          </cell>
          <cell r="F332" t="str">
            <v xml:space="preserve"> </v>
          </cell>
          <cell r="G332" t="str">
            <v xml:space="preserve"> </v>
          </cell>
          <cell r="H332" t="str">
            <v xml:space="preserve"> </v>
          </cell>
          <cell r="I332" t="str">
            <v xml:space="preserve"> 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 t="str">
            <v xml:space="preserve"> </v>
          </cell>
          <cell r="P332" t="str">
            <v xml:space="preserve"> </v>
          </cell>
          <cell r="Q332" t="str">
            <v xml:space="preserve"> </v>
          </cell>
          <cell r="R332" t="str">
            <v xml:space="preserve"> </v>
          </cell>
          <cell r="S332" t="str">
            <v xml:space="preserve"> </v>
          </cell>
          <cell r="T332" t="str">
            <v xml:space="preserve"> </v>
          </cell>
          <cell r="U332" t="str">
            <v xml:space="preserve"> </v>
          </cell>
          <cell r="V332" t="str">
            <v xml:space="preserve"> </v>
          </cell>
          <cell r="W332" t="str">
            <v xml:space="preserve"> </v>
          </cell>
          <cell r="X332" t="str">
            <v xml:space="preserve"> </v>
          </cell>
          <cell r="Y332" t="str">
            <v xml:space="preserve"> </v>
          </cell>
          <cell r="Z332" t="str">
            <v xml:space="preserve"> </v>
          </cell>
        </row>
        <row r="333">
          <cell r="B333" t="str">
            <v>Balance Sheet Assumptions</v>
          </cell>
        </row>
        <row r="334">
          <cell r="B334" t="str">
            <v>Annualized Revenue</v>
          </cell>
          <cell r="C334">
            <v>15340</v>
          </cell>
          <cell r="D334">
            <v>16323</v>
          </cell>
          <cell r="E334">
            <v>22659</v>
          </cell>
          <cell r="F334">
            <v>22497</v>
          </cell>
          <cell r="G334">
            <v>19932</v>
          </cell>
          <cell r="H334">
            <v>20980</v>
          </cell>
          <cell r="I334">
            <v>20888</v>
          </cell>
          <cell r="J334">
            <v>20244</v>
          </cell>
          <cell r="K334">
            <v>20263</v>
          </cell>
          <cell r="L334">
            <v>20448</v>
          </cell>
          <cell r="M334">
            <v>21840</v>
          </cell>
          <cell r="N334">
            <v>21288</v>
          </cell>
          <cell r="O334">
            <v>22128</v>
          </cell>
          <cell r="P334">
            <v>21426</v>
          </cell>
          <cell r="Q334">
            <v>22063.115200000004</v>
          </cell>
          <cell r="R334">
            <v>23397.255973999996</v>
          </cell>
          <cell r="S334">
            <v>22903.777414400003</v>
          </cell>
          <cell r="T334">
            <v>23536.751703200003</v>
          </cell>
          <cell r="U334">
            <v>22975.225072900001</v>
          </cell>
          <cell r="V334">
            <v>23615.791147200001</v>
          </cell>
          <cell r="W334">
            <v>24676.0048584</v>
          </cell>
          <cell r="X334">
            <v>23952.008858400004</v>
          </cell>
          <cell r="Y334">
            <v>24569.408858400002</v>
          </cell>
          <cell r="Z334">
            <v>24203.303430600001</v>
          </cell>
        </row>
        <row r="335">
          <cell r="B335" t="str">
            <v>Annualized COGS</v>
          </cell>
          <cell r="C335">
            <v>11933</v>
          </cell>
          <cell r="D335">
            <v>12536</v>
          </cell>
          <cell r="E335">
            <v>17111</v>
          </cell>
          <cell r="F335">
            <v>17539</v>
          </cell>
          <cell r="G335">
            <v>16176</v>
          </cell>
          <cell r="H335">
            <v>16784</v>
          </cell>
          <cell r="I335">
            <v>16660</v>
          </cell>
          <cell r="J335">
            <v>16352</v>
          </cell>
          <cell r="K335">
            <v>16247</v>
          </cell>
          <cell r="L335">
            <v>16292</v>
          </cell>
          <cell r="M335">
            <v>17388</v>
          </cell>
          <cell r="N335">
            <v>16852</v>
          </cell>
          <cell r="O335">
            <v>17740</v>
          </cell>
          <cell r="P335">
            <v>17068</v>
          </cell>
          <cell r="Q335">
            <v>16756.004653565826</v>
          </cell>
          <cell r="R335">
            <v>17734.576615455331</v>
          </cell>
          <cell r="S335">
            <v>16693.821887657607</v>
          </cell>
          <cell r="T335">
            <v>17044.979289983003</v>
          </cell>
          <cell r="U335">
            <v>17057.345611665442</v>
          </cell>
          <cell r="V335">
            <v>16502.414946099787</v>
          </cell>
          <cell r="W335">
            <v>17626.950075239987</v>
          </cell>
          <cell r="X335">
            <v>16808.263535350365</v>
          </cell>
          <cell r="Y335">
            <v>17248.801338195644</v>
          </cell>
          <cell r="Z335">
            <v>17046.607473721448</v>
          </cell>
        </row>
        <row r="336">
          <cell r="B336" t="str">
            <v>DSO</v>
          </cell>
          <cell r="C336">
            <v>51.466427640156454</v>
          </cell>
          <cell r="D336">
            <v>49.172027200882191</v>
          </cell>
          <cell r="E336">
            <v>55.751136413787016</v>
          </cell>
          <cell r="F336">
            <v>38.711383740054231</v>
          </cell>
          <cell r="G336">
            <v>48.692303833032312</v>
          </cell>
          <cell r="H336">
            <v>48.086749285033363</v>
          </cell>
          <cell r="I336">
            <v>46.516181539639987</v>
          </cell>
          <cell r="J336">
            <v>42.875419877494565</v>
          </cell>
          <cell r="K336">
            <v>42.835216897794005</v>
          </cell>
          <cell r="L336">
            <v>46.606758607198749</v>
          </cell>
          <cell r="M336">
            <v>43.285256410256409</v>
          </cell>
          <cell r="N336">
            <v>43.94471063509959</v>
          </cell>
          <cell r="O336">
            <v>41.583740057845262</v>
          </cell>
          <cell r="P336">
            <v>42.946186875758421</v>
          </cell>
          <cell r="Q336">
            <v>45</v>
          </cell>
          <cell r="R336">
            <v>44</v>
          </cell>
          <cell r="S336">
            <v>43</v>
          </cell>
          <cell r="T336">
            <v>42</v>
          </cell>
          <cell r="U336">
            <v>43.026502173439788</v>
          </cell>
          <cell r="V336">
            <v>44</v>
          </cell>
          <cell r="W336">
            <v>44</v>
          </cell>
          <cell r="X336">
            <v>43</v>
          </cell>
          <cell r="Y336">
            <v>43</v>
          </cell>
          <cell r="Z336">
            <v>43.650429121815527</v>
          </cell>
        </row>
        <row r="337">
          <cell r="B337" t="str">
            <v>Inventory Turn</v>
          </cell>
          <cell r="C337">
            <v>6.3439659755449229</v>
          </cell>
          <cell r="D337">
            <v>7.7478368355995055</v>
          </cell>
          <cell r="E337">
            <v>6.3303736588975212</v>
          </cell>
          <cell r="F337">
            <v>7.3538784067085956</v>
          </cell>
          <cell r="G337">
            <v>6.7036883547451307</v>
          </cell>
          <cell r="H337">
            <v>6.9269500619067275</v>
          </cell>
          <cell r="I337">
            <v>6.9765494137353432</v>
          </cell>
          <cell r="J337">
            <v>6.698893895944285</v>
          </cell>
          <cell r="K337">
            <v>6.6558787382220403</v>
          </cell>
          <cell r="L337">
            <v>6.371529135705905</v>
          </cell>
          <cell r="M337">
            <v>6.8890649762282088</v>
          </cell>
          <cell r="N337">
            <v>6.6503551696921859</v>
          </cell>
          <cell r="O337">
            <v>7.0285261489698891</v>
          </cell>
          <cell r="P337">
            <v>6.7622820919175908</v>
          </cell>
          <cell r="Q337">
            <v>7.2</v>
          </cell>
          <cell r="R337">
            <v>7.2</v>
          </cell>
          <cell r="S337">
            <v>7.2</v>
          </cell>
          <cell r="T337">
            <v>7.2</v>
          </cell>
          <cell r="U337">
            <v>7.2052236799235008</v>
          </cell>
          <cell r="V337">
            <v>7.7</v>
          </cell>
          <cell r="W337">
            <v>7.7</v>
          </cell>
          <cell r="X337">
            <v>7.7</v>
          </cell>
          <cell r="Y337">
            <v>7.7</v>
          </cell>
          <cell r="Z337">
            <v>7.6097390754333905</v>
          </cell>
        </row>
        <row r="338">
          <cell r="B338" t="str">
            <v>DPO</v>
          </cell>
          <cell r="C338">
            <v>31.9332942260957</v>
          </cell>
          <cell r="D338">
            <v>35.492581365666879</v>
          </cell>
          <cell r="E338">
            <v>40.017532581380401</v>
          </cell>
          <cell r="F338">
            <v>32.027766691373508</v>
          </cell>
          <cell r="G338">
            <v>36.689540059347181</v>
          </cell>
          <cell r="H338">
            <v>37.600393231649193</v>
          </cell>
          <cell r="I338">
            <v>34.856842737094837</v>
          </cell>
          <cell r="J338">
            <v>36.116071428571431</v>
          </cell>
          <cell r="K338">
            <v>36.349479903982271</v>
          </cell>
          <cell r="L338">
            <v>39.475202553400443</v>
          </cell>
          <cell r="M338">
            <v>37.238900391074303</v>
          </cell>
          <cell r="N338">
            <v>39.138084500356044</v>
          </cell>
          <cell r="O338">
            <v>40.656144306651633</v>
          </cell>
          <cell r="P338">
            <v>42.256854933208345</v>
          </cell>
          <cell r="Q338">
            <v>39.475202553400443</v>
          </cell>
          <cell r="R338">
            <v>37.238900391074303</v>
          </cell>
          <cell r="S338">
            <v>39.138084500356044</v>
          </cell>
          <cell r="T338">
            <v>40.656144306651633</v>
          </cell>
          <cell r="U338">
            <v>40.626669207166053</v>
          </cell>
          <cell r="V338">
            <v>40</v>
          </cell>
          <cell r="W338">
            <v>40</v>
          </cell>
          <cell r="X338">
            <v>40</v>
          </cell>
          <cell r="Y338">
            <v>40</v>
          </cell>
          <cell r="Z338">
            <v>40.474449510932644</v>
          </cell>
        </row>
        <row r="339">
          <cell r="B339" t="str">
            <v>Accrued Comp &amp; Retirement / Op Exp</v>
          </cell>
          <cell r="C339">
            <v>0.60702524698133919</v>
          </cell>
          <cell r="D339">
            <v>0.59448416751787536</v>
          </cell>
          <cell r="E339">
            <v>0.72386895475819035</v>
          </cell>
          <cell r="F339">
            <v>0.59698423577793014</v>
          </cell>
          <cell r="G339">
            <v>0.5957446808510638</v>
          </cell>
          <cell r="H339">
            <v>0.62386018237082064</v>
          </cell>
          <cell r="I339">
            <v>0.66978193146417442</v>
          </cell>
          <cell r="J339">
            <v>0.58753148614609574</v>
          </cell>
          <cell r="K339">
            <v>0.68552534900808226</v>
          </cell>
          <cell r="L339">
            <v>0.61482558139534882</v>
          </cell>
          <cell r="M339">
            <v>0.56743002544529264</v>
          </cell>
          <cell r="N339">
            <v>0.64857142857142858</v>
          </cell>
          <cell r="O339">
            <v>0.60305343511450382</v>
          </cell>
          <cell r="P339">
            <v>0.64054054054054055</v>
          </cell>
          <cell r="Q339">
            <v>0.6</v>
          </cell>
          <cell r="R339">
            <v>0.6</v>
          </cell>
          <cell r="S339">
            <v>0.6</v>
          </cell>
          <cell r="T339">
            <v>0.6</v>
          </cell>
          <cell r="U339">
            <v>0.6</v>
          </cell>
          <cell r="V339">
            <v>0.6</v>
          </cell>
          <cell r="W339">
            <v>0.6</v>
          </cell>
          <cell r="X339">
            <v>0.6</v>
          </cell>
          <cell r="Y339">
            <v>0.6</v>
          </cell>
          <cell r="Z339">
            <v>0.6</v>
          </cell>
        </row>
        <row r="340">
          <cell r="B340" t="str">
            <v>Other Noncurrent Liab / COGS</v>
          </cell>
          <cell r="C340">
            <v>0.13307634291460654</v>
          </cell>
          <cell r="D340">
            <v>0.11750159540523293</v>
          </cell>
          <cell r="E340">
            <v>0.12424756004909122</v>
          </cell>
          <cell r="F340">
            <v>0.11220708136153715</v>
          </cell>
          <cell r="G340">
            <v>0.11449060336300693</v>
          </cell>
          <cell r="H340">
            <v>0.11028360343183985</v>
          </cell>
          <cell r="I340">
            <v>0.10906362545018007</v>
          </cell>
          <cell r="J340">
            <v>0.17600293542074363</v>
          </cell>
          <cell r="K340">
            <v>0.17714039514987381</v>
          </cell>
          <cell r="L340">
            <v>0.17990424748342745</v>
          </cell>
          <cell r="M340">
            <v>0.19139636530940879</v>
          </cell>
          <cell r="N340">
            <v>0.20015428435793972</v>
          </cell>
          <cell r="O340">
            <v>0.19103720405862457</v>
          </cell>
          <cell r="P340">
            <v>0.19855870635106632</v>
          </cell>
          <cell r="Q340">
            <v>0.2</v>
          </cell>
          <cell r="R340">
            <v>0.2</v>
          </cell>
          <cell r="S340">
            <v>0.2</v>
          </cell>
          <cell r="T340">
            <v>0.2</v>
          </cell>
          <cell r="U340">
            <v>0.1998550029768526</v>
          </cell>
          <cell r="V340">
            <v>0.2</v>
          </cell>
          <cell r="W340">
            <v>0.2</v>
          </cell>
          <cell r="X340">
            <v>0.2</v>
          </cell>
          <cell r="Y340">
            <v>0.2</v>
          </cell>
          <cell r="Z340">
            <v>0.20237224755466321</v>
          </cell>
        </row>
        <row r="342">
          <cell r="B342" t="str">
            <v>Segment Assets</v>
          </cell>
        </row>
        <row r="343">
          <cell r="B343" t="str">
            <v>Alumina &amp; Chemicals</v>
          </cell>
          <cell r="C343">
            <v>3082</v>
          </cell>
          <cell r="D343">
            <v>3046</v>
          </cell>
          <cell r="E343">
            <v>2924</v>
          </cell>
          <cell r="F343">
            <v>2797</v>
          </cell>
          <cell r="K343">
            <v>2852</v>
          </cell>
        </row>
        <row r="344">
          <cell r="B344" t="str">
            <v>Primary Metals</v>
          </cell>
          <cell r="C344">
            <v>5341</v>
          </cell>
          <cell r="D344">
            <v>4532</v>
          </cell>
          <cell r="E344">
            <v>7700</v>
          </cell>
          <cell r="F344">
            <v>7122</v>
          </cell>
          <cell r="K344">
            <v>7166</v>
          </cell>
        </row>
        <row r="345">
          <cell r="B345" t="str">
            <v>Flat-Rolled Prod</v>
          </cell>
          <cell r="C345">
            <v>3513</v>
          </cell>
          <cell r="D345">
            <v>3385</v>
          </cell>
          <cell r="E345">
            <v>3570</v>
          </cell>
          <cell r="F345">
            <v>3368</v>
          </cell>
          <cell r="K345">
            <v>3266</v>
          </cell>
        </row>
        <row r="346">
          <cell r="B346" t="str">
            <v>Engineered Prod</v>
          </cell>
          <cell r="C346">
            <v>2427</v>
          </cell>
          <cell r="D346">
            <v>2320</v>
          </cell>
          <cell r="E346">
            <v>5727</v>
          </cell>
          <cell r="F346">
            <v>5523</v>
          </cell>
          <cell r="K346">
            <v>6164</v>
          </cell>
        </row>
        <row r="347">
          <cell r="B347" t="str">
            <v>Packaging and Consumer</v>
          </cell>
          <cell r="C347">
            <v>678</v>
          </cell>
          <cell r="D347">
            <v>646</v>
          </cell>
          <cell r="E347">
            <v>2274</v>
          </cell>
          <cell r="F347">
            <v>2340</v>
          </cell>
          <cell r="K347">
            <v>3143</v>
          </cell>
        </row>
        <row r="348">
          <cell r="B348" t="str">
            <v>Other</v>
          </cell>
          <cell r="C348">
            <v>1568</v>
          </cell>
          <cell r="D348">
            <v>1647</v>
          </cell>
          <cell r="E348">
            <v>3376</v>
          </cell>
          <cell r="F348">
            <v>1883</v>
          </cell>
          <cell r="K348">
            <v>1876</v>
          </cell>
        </row>
        <row r="349">
          <cell r="B349" t="str">
            <v>Total</v>
          </cell>
          <cell r="C349">
            <v>16609</v>
          </cell>
          <cell r="D349">
            <v>15576</v>
          </cell>
          <cell r="E349">
            <v>25571</v>
          </cell>
          <cell r="F349">
            <v>23033</v>
          </cell>
          <cell r="K349">
            <v>24467</v>
          </cell>
        </row>
        <row r="351">
          <cell r="B351" t="str">
            <v>Segment ROA</v>
          </cell>
        </row>
        <row r="352">
          <cell r="B352" t="str">
            <v>Alumina &amp; Chemicals</v>
          </cell>
          <cell r="D352">
            <v>0.10019582245430809</v>
          </cell>
          <cell r="E352">
            <v>0.19597989949748743</v>
          </cell>
          <cell r="F352">
            <v>0.16465652857891977</v>
          </cell>
          <cell r="K352">
            <v>0.11152416356877323</v>
          </cell>
        </row>
        <row r="353">
          <cell r="B353" t="str">
            <v>Primary Metals</v>
          </cell>
          <cell r="D353">
            <v>0.10837638002633444</v>
          </cell>
          <cell r="E353">
            <v>0.16350555918901244</v>
          </cell>
          <cell r="F353">
            <v>0.1221157738496829</v>
          </cell>
          <cell r="K353">
            <v>9.0985442329227326E-2</v>
          </cell>
        </row>
        <row r="354">
          <cell r="B354" t="str">
            <v>Flat-Rolled Prod</v>
          </cell>
          <cell r="D354">
            <v>8.1472890692954478E-2</v>
          </cell>
          <cell r="E354">
            <v>8.5981308411214957E-2</v>
          </cell>
          <cell r="F354">
            <v>7.5526088209858747E-2</v>
          </cell>
          <cell r="K354">
            <v>6.6324992463069041E-2</v>
          </cell>
        </row>
        <row r="355">
          <cell r="B355" t="str">
            <v>Engineered Prod</v>
          </cell>
          <cell r="D355">
            <v>7.583737097113967E-2</v>
          </cell>
          <cell r="E355">
            <v>4.921088604448863E-2</v>
          </cell>
          <cell r="F355">
            <v>3.0755555555555557E-2</v>
          </cell>
          <cell r="K355">
            <v>1.8310943783691282E-2</v>
          </cell>
        </row>
        <row r="356">
          <cell r="B356" t="str">
            <v>Packaging and Consumer</v>
          </cell>
          <cell r="D356">
            <v>0.1027190332326284</v>
          </cell>
          <cell r="E356">
            <v>8.972602739726028E-2</v>
          </cell>
          <cell r="F356">
            <v>7.975726051148678E-2</v>
          </cell>
          <cell r="K356">
            <v>7.2223235455042861E-2</v>
          </cell>
        </row>
        <row r="357">
          <cell r="B357" t="str">
            <v>Other</v>
          </cell>
          <cell r="D357">
            <v>7.3405909797822702E-2</v>
          </cell>
          <cell r="E357">
            <v>6.5299621739996025E-2</v>
          </cell>
          <cell r="F357">
            <v>1.787412055523864E-2</v>
          </cell>
          <cell r="K357">
            <v>-4.7885075818036712E-3</v>
          </cell>
        </row>
        <row r="359">
          <cell r="B359" t="str">
            <v>Common Shares Outstanding, Average</v>
          </cell>
          <cell r="C359">
            <v>703.2</v>
          </cell>
          <cell r="D359">
            <v>747.2</v>
          </cell>
          <cell r="E359">
            <v>823.2</v>
          </cell>
          <cell r="F359">
            <v>866.6</v>
          </cell>
          <cell r="G359">
            <v>854.15113499999995</v>
          </cell>
          <cell r="H359">
            <v>851.87779899999998</v>
          </cell>
          <cell r="I359">
            <v>847.28963499999998</v>
          </cell>
          <cell r="J359">
            <v>844.45667300000002</v>
          </cell>
          <cell r="K359">
            <v>849.84898399999997</v>
          </cell>
          <cell r="L359">
            <v>846.328622</v>
          </cell>
          <cell r="M359">
            <v>847.46808299999998</v>
          </cell>
          <cell r="N359">
            <v>859.37546099999997</v>
          </cell>
          <cell r="O359">
            <v>871.96959200000003</v>
          </cell>
          <cell r="P359">
            <v>856.58618899999999</v>
          </cell>
          <cell r="Q359">
            <v>872.26959199999999</v>
          </cell>
          <cell r="R359">
            <v>872.56959199999994</v>
          </cell>
          <cell r="S359">
            <v>872.8695919999999</v>
          </cell>
          <cell r="T359">
            <v>873.16959199999985</v>
          </cell>
          <cell r="U359">
            <v>872.71959199999992</v>
          </cell>
          <cell r="V359">
            <v>873.46959199999981</v>
          </cell>
          <cell r="W359">
            <v>873.76959199999976</v>
          </cell>
          <cell r="X359">
            <v>874.06959199999972</v>
          </cell>
          <cell r="Y359">
            <v>874.36959199999967</v>
          </cell>
          <cell r="Z359">
            <v>873.91959199999974</v>
          </cell>
        </row>
        <row r="360">
          <cell r="B360" t="str">
            <v>Working Capital</v>
          </cell>
          <cell r="C360">
            <v>1988</v>
          </cell>
          <cell r="D360">
            <v>1893</v>
          </cell>
          <cell r="E360">
            <v>2399</v>
          </cell>
          <cell r="F360">
            <v>1301</v>
          </cell>
          <cell r="G360">
            <v>1626</v>
          </cell>
          <cell r="H360">
            <v>2047</v>
          </cell>
          <cell r="I360">
            <v>2011</v>
          </cell>
          <cell r="J360">
            <v>1561</v>
          </cell>
          <cell r="K360">
            <v>1561</v>
          </cell>
          <cell r="L360">
            <v>2025</v>
          </cell>
          <cell r="M360">
            <v>1760</v>
          </cell>
          <cell r="N360">
            <v>1980</v>
          </cell>
          <cell r="O360">
            <v>1659</v>
          </cell>
          <cell r="P360">
            <v>1659</v>
          </cell>
          <cell r="Q360">
            <v>1813.15028311182</v>
          </cell>
          <cell r="R360">
            <v>2034.2675062277449</v>
          </cell>
          <cell r="S360">
            <v>1796.8006668369123</v>
          </cell>
          <cell r="T360">
            <v>1667.1128479170195</v>
          </cell>
          <cell r="U360">
            <v>1667.1128479170195</v>
          </cell>
          <cell r="V360">
            <v>1665.5220397078988</v>
          </cell>
          <cell r="W360">
            <v>1856.1354208555776</v>
          </cell>
          <cell r="X360">
            <v>1696.6333942470058</v>
          </cell>
          <cell r="Y360">
            <v>1698.3027750554681</v>
          </cell>
          <cell r="Z360">
            <v>1698.3027750554681</v>
          </cell>
        </row>
        <row r="361">
          <cell r="B361" t="str">
            <v>Total Capital</v>
          </cell>
          <cell r="C361">
            <v>9545</v>
          </cell>
          <cell r="D361">
            <v>9385</v>
          </cell>
          <cell r="E361">
            <v>19555</v>
          </cell>
          <cell r="F361">
            <v>17262</v>
          </cell>
          <cell r="G361">
            <v>17556</v>
          </cell>
          <cell r="H361">
            <v>18190</v>
          </cell>
          <cell r="I361">
            <v>18860</v>
          </cell>
          <cell r="J361">
            <v>18414</v>
          </cell>
          <cell r="K361">
            <v>18414</v>
          </cell>
          <cell r="L361">
            <v>18862</v>
          </cell>
          <cell r="M361">
            <v>18446</v>
          </cell>
          <cell r="N361">
            <v>18972</v>
          </cell>
          <cell r="O361">
            <v>19346</v>
          </cell>
          <cell r="P361">
            <v>19346</v>
          </cell>
          <cell r="Q361">
            <v>19499.098154394604</v>
          </cell>
          <cell r="R361">
            <v>19736.715402782153</v>
          </cell>
          <cell r="S361">
            <v>19987.269308943363</v>
          </cell>
          <cell r="T361">
            <v>19998.063668027309</v>
          </cell>
          <cell r="U361">
            <v>19998.063668027309</v>
          </cell>
          <cell r="V361">
            <v>20117.30055867289</v>
          </cell>
          <cell r="W361">
            <v>20230.009597093274</v>
          </cell>
          <cell r="X361">
            <v>20360.776768972326</v>
          </cell>
          <cell r="Y361">
            <v>20522.544759218275</v>
          </cell>
          <cell r="Z361">
            <v>20522.544759218275</v>
          </cell>
        </row>
        <row r="362">
          <cell r="B362" t="str">
            <v>Total Debt</v>
          </cell>
          <cell r="C362">
            <v>3489</v>
          </cell>
          <cell r="D362">
            <v>3067</v>
          </cell>
          <cell r="E362">
            <v>8133</v>
          </cell>
          <cell r="F362">
            <v>6648</v>
          </cell>
          <cell r="G362">
            <v>7037</v>
          </cell>
          <cell r="H362">
            <v>7307</v>
          </cell>
          <cell r="I362">
            <v>8132</v>
          </cell>
          <cell r="J362">
            <v>8487</v>
          </cell>
          <cell r="K362">
            <v>8487</v>
          </cell>
          <cell r="L362">
            <v>8779</v>
          </cell>
          <cell r="M362">
            <v>8057</v>
          </cell>
          <cell r="N362">
            <v>7855</v>
          </cell>
          <cell r="O362">
            <v>7271</v>
          </cell>
          <cell r="P362">
            <v>7271</v>
          </cell>
          <cell r="Q362">
            <v>7216</v>
          </cell>
          <cell r="R362">
            <v>7192</v>
          </cell>
          <cell r="S362">
            <v>7097</v>
          </cell>
          <cell r="T362">
            <v>6717</v>
          </cell>
          <cell r="U362">
            <v>6717</v>
          </cell>
          <cell r="V362">
            <v>6353.75</v>
          </cell>
          <cell r="W362">
            <v>5990.5</v>
          </cell>
          <cell r="X362">
            <v>5627.25</v>
          </cell>
          <cell r="Y362">
            <v>5264</v>
          </cell>
          <cell r="Z362">
            <v>5264</v>
          </cell>
        </row>
        <row r="363">
          <cell r="B363" t="str">
            <v>Net Total Debt</v>
          </cell>
          <cell r="C363">
            <v>3108</v>
          </cell>
          <cell r="D363">
            <v>2753</v>
          </cell>
          <cell r="E363">
            <v>7762</v>
          </cell>
          <cell r="F363">
            <v>6121</v>
          </cell>
          <cell r="G363">
            <v>6420</v>
          </cell>
          <cell r="H363">
            <v>6856</v>
          </cell>
          <cell r="I363">
            <v>7595</v>
          </cell>
          <cell r="J363">
            <v>8074</v>
          </cell>
          <cell r="K363">
            <v>8074</v>
          </cell>
          <cell r="L363">
            <v>8409</v>
          </cell>
          <cell r="M363">
            <v>7627</v>
          </cell>
          <cell r="N363">
            <v>7462</v>
          </cell>
          <cell r="O363">
            <v>6695</v>
          </cell>
          <cell r="P363">
            <v>6695</v>
          </cell>
          <cell r="Q363">
            <v>6922.2827955726734</v>
          </cell>
          <cell r="R363">
            <v>6667.2514259537593</v>
          </cell>
          <cell r="S363">
            <v>6260.6987660794312</v>
          </cell>
          <cell r="T363">
            <v>5631.7394228525991</v>
          </cell>
          <cell r="U363">
            <v>5631.7394228525991</v>
          </cell>
          <cell r="V363">
            <v>5188.6447365324693</v>
          </cell>
          <cell r="W363">
            <v>4612.6331708668749</v>
          </cell>
          <cell r="X363">
            <v>4055.153614757608</v>
          </cell>
          <cell r="Y363">
            <v>3372.6851483566343</v>
          </cell>
          <cell r="Z363">
            <v>3372.6851483566343</v>
          </cell>
        </row>
        <row r="364">
          <cell r="B364" t="str">
            <v>Net LT Debt</v>
          </cell>
          <cell r="C364">
            <v>2496</v>
          </cell>
          <cell r="D364">
            <v>2343</v>
          </cell>
          <cell r="E364">
            <v>4616</v>
          </cell>
          <cell r="F364">
            <v>5857</v>
          </cell>
          <cell r="G364">
            <v>6208</v>
          </cell>
          <cell r="H364">
            <v>6669</v>
          </cell>
          <cell r="I364">
            <v>7401</v>
          </cell>
          <cell r="J364">
            <v>7952</v>
          </cell>
          <cell r="K364">
            <v>7952</v>
          </cell>
          <cell r="L364">
            <v>8302</v>
          </cell>
          <cell r="M364">
            <v>7515</v>
          </cell>
          <cell r="N364">
            <v>7264</v>
          </cell>
          <cell r="O364">
            <v>6116</v>
          </cell>
          <cell r="P364">
            <v>6116</v>
          </cell>
          <cell r="Q364">
            <v>6035.0327955726734</v>
          </cell>
          <cell r="R364">
            <v>5440.7514259537593</v>
          </cell>
          <cell r="S364">
            <v>4765.9487660794312</v>
          </cell>
          <cell r="T364">
            <v>4153.7394228525991</v>
          </cell>
          <cell r="U364">
            <v>4153.7394228525991</v>
          </cell>
          <cell r="V364">
            <v>3924.8947365324698</v>
          </cell>
          <cell r="W364">
            <v>3563.1331708668749</v>
          </cell>
          <cell r="X364">
            <v>3219.903614757608</v>
          </cell>
          <cell r="Y364">
            <v>2751.6851483566343</v>
          </cell>
          <cell r="Z364">
            <v>2751.6851483566343</v>
          </cell>
        </row>
        <row r="365">
          <cell r="B365" t="str">
            <v xml:space="preserve">Common Equity </v>
          </cell>
          <cell r="C365">
            <v>6056</v>
          </cell>
          <cell r="D365">
            <v>6318</v>
          </cell>
          <cell r="E365">
            <v>11422</v>
          </cell>
          <cell r="F365">
            <v>10614</v>
          </cell>
          <cell r="G365">
            <v>10519</v>
          </cell>
          <cell r="H365">
            <v>10883</v>
          </cell>
          <cell r="I365">
            <v>10728</v>
          </cell>
          <cell r="J365">
            <v>9927</v>
          </cell>
          <cell r="K365">
            <v>9927</v>
          </cell>
          <cell r="L365">
            <v>10083</v>
          </cell>
          <cell r="M365">
            <v>10389</v>
          </cell>
          <cell r="N365">
            <v>11117</v>
          </cell>
          <cell r="O365">
            <v>12075</v>
          </cell>
          <cell r="P365">
            <v>12075</v>
          </cell>
          <cell r="Q365">
            <v>12283.098154394604</v>
          </cell>
          <cell r="R365">
            <v>12544.715402782151</v>
          </cell>
          <cell r="S365">
            <v>12890.269308943363</v>
          </cell>
          <cell r="T365">
            <v>13281.063668027309</v>
          </cell>
          <cell r="U365">
            <v>13281.063668027309</v>
          </cell>
          <cell r="V365">
            <v>13763.550558672892</v>
          </cell>
          <cell r="W365">
            <v>14239.509597093274</v>
          </cell>
          <cell r="X365">
            <v>14733.526768972326</v>
          </cell>
          <cell r="Y365">
            <v>15258.544759218275</v>
          </cell>
          <cell r="Z365">
            <v>15258.544759218275</v>
          </cell>
        </row>
        <row r="368">
          <cell r="B368" t="str">
            <v>ALCOA Inc.</v>
          </cell>
        </row>
        <row r="369">
          <cell r="B369">
            <v>38062.545535648147</v>
          </cell>
          <cell r="C369">
            <v>1998</v>
          </cell>
          <cell r="D369">
            <v>1999</v>
          </cell>
          <cell r="E369">
            <v>2000</v>
          </cell>
          <cell r="F369">
            <v>2001</v>
          </cell>
          <cell r="G369">
            <v>2002</v>
          </cell>
          <cell r="L369">
            <v>2003</v>
          </cell>
          <cell r="P369">
            <v>1997</v>
          </cell>
          <cell r="Q369" t="str">
            <v>2004E</v>
          </cell>
          <cell r="U369">
            <v>1997</v>
          </cell>
          <cell r="V369" t="str">
            <v>2005E</v>
          </cell>
          <cell r="Z369">
            <v>1997</v>
          </cell>
        </row>
        <row r="370">
          <cell r="B370" t="str">
            <v>FINANCIAL RATIOS</v>
          </cell>
          <cell r="G370" t="str">
            <v>1Q 02A</v>
          </cell>
          <cell r="H370" t="str">
            <v>2Q 02A</v>
          </cell>
          <cell r="I370" t="str">
            <v>3Q 02A</v>
          </cell>
          <cell r="J370" t="str">
            <v>4Q 02A</v>
          </cell>
          <cell r="Q370" t="str">
            <v>1Q 04E</v>
          </cell>
          <cell r="R370" t="str">
            <v>2Q 04E</v>
          </cell>
          <cell r="S370" t="str">
            <v>3Q 04E</v>
          </cell>
          <cell r="T370" t="str">
            <v>4Q 04E</v>
          </cell>
          <cell r="U370" t="str">
            <v>Year</v>
          </cell>
          <cell r="V370" t="str">
            <v>1Q 05E</v>
          </cell>
          <cell r="W370" t="str">
            <v>2Q 05E</v>
          </cell>
          <cell r="X370" t="str">
            <v>3Q 05E</v>
          </cell>
          <cell r="Y370" t="str">
            <v>4Q 05E</v>
          </cell>
          <cell r="Z370" t="str">
            <v>Year</v>
          </cell>
        </row>
        <row r="371">
          <cell r="B371" t="str">
            <v>Balance Sheet</v>
          </cell>
        </row>
        <row r="372">
          <cell r="B372" t="str">
            <v>Cash Per share</v>
          </cell>
          <cell r="C372">
            <v>0.54180887372013653</v>
          </cell>
          <cell r="D372">
            <v>0.42023554603854385</v>
          </cell>
          <cell r="E372">
            <v>0.45068027210884354</v>
          </cell>
          <cell r="F372">
            <v>0.60812370182321718</v>
          </cell>
          <cell r="G372">
            <v>7.5501860686516569</v>
          </cell>
          <cell r="H372">
            <v>7.4869893398877041</v>
          </cell>
          <cell r="I372">
            <v>8.085782850394482</v>
          </cell>
          <cell r="J372">
            <v>8.0264627146832908</v>
          </cell>
          <cell r="K372">
            <v>7.9755346274556471</v>
          </cell>
          <cell r="L372">
            <v>7.9579017239003411</v>
          </cell>
          <cell r="M372">
            <v>8.0392408123292114</v>
          </cell>
          <cell r="N372">
            <v>7.9010866706607068</v>
          </cell>
          <cell r="O372">
            <v>8.1711565006042086</v>
          </cell>
          <cell r="P372">
            <v>8.3179020295878257</v>
          </cell>
          <cell r="Q372">
            <v>7.8447274411319006</v>
          </cell>
          <cell r="R372">
            <v>8.1068016108980352</v>
          </cell>
          <cell r="S372">
            <v>8.4609445690491754</v>
          </cell>
          <cell r="T372">
            <v>8.7431590003736659</v>
          </cell>
          <cell r="U372">
            <v>8.747667231409423</v>
          </cell>
          <cell r="V372">
            <v>8.8315670449436006</v>
          </cell>
          <cell r="W372">
            <v>9.0720332931122734</v>
          </cell>
          <cell r="X372">
            <v>9.2911324905607682</v>
          </cell>
          <cell r="Y372">
            <v>9.6530287979678153</v>
          </cell>
          <cell r="Z372">
            <v>9.6579993501774801</v>
          </cell>
        </row>
        <row r="373">
          <cell r="B373" t="str">
            <v>Working Capital Per Share</v>
          </cell>
          <cell r="C373">
            <v>2.8270762229806596</v>
          </cell>
          <cell r="D373">
            <v>2.5334582441113489</v>
          </cell>
          <cell r="E373">
            <v>2.9142371234207967</v>
          </cell>
          <cell r="F373">
            <v>1.5012693284098777</v>
          </cell>
          <cell r="G373">
            <v>1.9036443708524722</v>
          </cell>
          <cell r="H373">
            <v>2.4029268075807666</v>
          </cell>
          <cell r="I373">
            <v>2.3734504907521972</v>
          </cell>
          <cell r="J373">
            <v>1.8485258627354111</v>
          </cell>
          <cell r="K373">
            <v>1.8367969243815676</v>
          </cell>
          <cell r="L373">
            <v>2.3926876007272742</v>
          </cell>
          <cell r="M373">
            <v>2.0767743768823443</v>
          </cell>
          <cell r="N373">
            <v>2.3039987640512813</v>
          </cell>
          <cell r="O373">
            <v>1.902589282035422</v>
          </cell>
          <cell r="P373">
            <v>1.9367578199419231</v>
          </cell>
          <cell r="Q373">
            <v>2.0786581347568287</v>
          </cell>
          <cell r="R373">
            <v>2.3313527366511129</v>
          </cell>
          <cell r="S373">
            <v>2.0584984095045811</v>
          </cell>
          <cell r="T373">
            <v>1.9092658095187307</v>
          </cell>
          <cell r="U373">
            <v>1.9102502833659538</v>
          </cell>
          <cell r="V373">
            <v>1.9067888051996424</v>
          </cell>
          <cell r="W373">
            <v>2.124284751781083</v>
          </cell>
          <cell r="X373">
            <v>1.9410735824419416</v>
          </cell>
          <cell r="Y373">
            <v>1.9423168309991603</v>
          </cell>
          <cell r="Z373">
            <v>1.9433169717237198</v>
          </cell>
        </row>
        <row r="374">
          <cell r="B374" t="str">
            <v>Total Debt Per Share</v>
          </cell>
          <cell r="C374">
            <v>4.96160409556314</v>
          </cell>
          <cell r="D374">
            <v>4.1046573875802999</v>
          </cell>
          <cell r="E374">
            <v>9.879737609329446</v>
          </cell>
          <cell r="F374">
            <v>7.671359335333487</v>
          </cell>
          <cell r="G374">
            <v>8.2385888300669414</v>
          </cell>
          <cell r="H374">
            <v>8.5775213400061858</v>
          </cell>
          <cell r="I374">
            <v>9.5976625513659215</v>
          </cell>
          <cell r="J374">
            <v>10.050249197332116</v>
          </cell>
          <cell r="K374">
            <v>9.9864801391584646</v>
          </cell>
          <cell r="L374">
            <v>10.373039232980117</v>
          </cell>
          <cell r="M374">
            <v>9.5071427014437777</v>
          </cell>
          <cell r="N374">
            <v>9.1403587331428362</v>
          </cell>
          <cell r="O374">
            <v>8.3385935320551869</v>
          </cell>
          <cell r="P374">
            <v>8.4883460571414844</v>
          </cell>
          <cell r="Q374">
            <v>8.2726717361024313</v>
          </cell>
          <cell r="R374">
            <v>8.2423225218235672</v>
          </cell>
          <cell r="S374">
            <v>8.1306532671606693</v>
          </cell>
          <cell r="T374">
            <v>7.6926636721449198</v>
          </cell>
          <cell r="U374">
            <v>7.6966302367599431</v>
          </cell>
          <cell r="V374">
            <v>7.2741513364554553</v>
          </cell>
          <cell r="W374">
            <v>6.8559263847671206</v>
          </cell>
          <cell r="X374">
            <v>6.4379885211702934</v>
          </cell>
          <cell r="Y374">
            <v>6.0203374501614668</v>
          </cell>
          <cell r="Z374">
            <v>6.0234374514400422</v>
          </cell>
        </row>
        <row r="375">
          <cell r="B375" t="str">
            <v>Book Value Per Share</v>
          </cell>
          <cell r="C375">
            <v>8.6120591581342421</v>
          </cell>
          <cell r="D375">
            <v>8.4555674518201283</v>
          </cell>
          <cell r="E375">
            <v>13.875121477162292</v>
          </cell>
          <cell r="F375">
            <v>12.24786522040157</v>
          </cell>
          <cell r="G375">
            <v>12.315150760760858</v>
          </cell>
          <cell r="H375">
            <v>12.775306520225444</v>
          </cell>
          <cell r="I375">
            <v>12.661549907901328</v>
          </cell>
          <cell r="J375">
            <v>11.755487661354532</v>
          </cell>
          <cell r="K375">
            <v>11.68089882660847</v>
          </cell>
          <cell r="L375">
            <v>11.913811890436101</v>
          </cell>
          <cell r="M375">
            <v>12.258868750812885</v>
          </cell>
          <cell r="N375">
            <v>12.936138515130351</v>
          </cell>
          <cell r="O375">
            <v>13.84795996418187</v>
          </cell>
          <cell r="P375">
            <v>14.096655018564629</v>
          </cell>
          <cell r="Q375">
            <v>14.081768144904682</v>
          </cell>
          <cell r="R375">
            <v>14.376750597082635</v>
          </cell>
          <cell r="S375">
            <v>14.767692020761062</v>
          </cell>
          <cell r="T375">
            <v>15.210176567884091</v>
          </cell>
          <cell r="U375">
            <v>15.218019384200224</v>
          </cell>
          <cell r="V375">
            <v>15.757332235411001</v>
          </cell>
          <cell r="W375">
            <v>16.296641274160155</v>
          </cell>
          <cell r="X375">
            <v>16.856239942245161</v>
          </cell>
          <cell r="Y375">
            <v>17.450909659742926</v>
          </cell>
          <cell r="Z375">
            <v>17.459895508577041</v>
          </cell>
        </row>
        <row r="376">
          <cell r="B376" t="str">
            <v>Current Ratio</v>
          </cell>
          <cell r="C376">
            <v>1.5376376988984088</v>
          </cell>
          <cell r="D376">
            <v>1.5984015984015985</v>
          </cell>
          <cell r="E376">
            <v>0.95272818707568518</v>
          </cell>
          <cell r="F376">
            <v>1.3201637666325485</v>
          </cell>
          <cell r="G376">
            <v>1.4229487713452729</v>
          </cell>
          <cell r="H376">
            <v>1.4949668023131291</v>
          </cell>
          <cell r="I376">
            <v>1.5335448776065277</v>
          </cell>
          <cell r="J376">
            <v>1.415153553015019</v>
          </cell>
          <cell r="K376">
            <v>1.415153553015019</v>
          </cell>
          <cell r="L376">
            <v>1.5203547873550147</v>
          </cell>
          <cell r="M376">
            <v>1.4473627556512378</v>
          </cell>
          <cell r="N376">
            <v>1.4696609803498164</v>
          </cell>
          <cell r="O376">
            <v>1.3257277734067663</v>
          </cell>
          <cell r="P376">
            <v>1.3257277734067663</v>
          </cell>
          <cell r="Q376">
            <v>1.2327322116973316</v>
          </cell>
          <cell r="R376">
            <v>1.2319089310414251</v>
          </cell>
          <cell r="S376">
            <v>1.1898902384876715</v>
          </cell>
          <cell r="T376">
            <v>1.2093741642021729</v>
          </cell>
          <cell r="U376">
            <v>1.2093741642021729</v>
          </cell>
          <cell r="V376">
            <v>1.2693046290395731</v>
          </cell>
          <cell r="W376">
            <v>1.3814245022618212</v>
          </cell>
          <cell r="X376">
            <v>1.4487123245107103</v>
          </cell>
          <cell r="Y376">
            <v>1.5646680133636615</v>
          </cell>
          <cell r="Z376">
            <v>1.5646680133636615</v>
          </cell>
        </row>
        <row r="377">
          <cell r="B377" t="str">
            <v>Quick Ratio</v>
          </cell>
          <cell r="C377">
            <v>-0.45899632802937579</v>
          </cell>
          <cell r="D377">
            <v>-0.43423243423243424</v>
          </cell>
          <cell r="E377">
            <v>-0.29318581845612268</v>
          </cell>
          <cell r="F377">
            <v>-0.3803480040941658</v>
          </cell>
          <cell r="G377">
            <v>1.2588504789670971</v>
          </cell>
          <cell r="H377">
            <v>1.2807881773399015</v>
          </cell>
          <cell r="I377">
            <v>1.4662284678150499</v>
          </cell>
          <cell r="J377">
            <v>1.4144810580587313</v>
          </cell>
          <cell r="K377">
            <v>1.4144810580587313</v>
          </cell>
          <cell r="L377">
            <v>1.4277916761428247</v>
          </cell>
          <cell r="M377">
            <v>1.3689989235737352</v>
          </cell>
          <cell r="N377">
            <v>1.3616929388900885</v>
          </cell>
          <cell r="O377">
            <v>1.3489378442171518</v>
          </cell>
          <cell r="P377">
            <v>1.3489378442171518</v>
          </cell>
          <cell r="Q377">
            <v>1.2548042514300572</v>
          </cell>
          <cell r="R377">
            <v>1.1527864271464408</v>
          </cell>
          <cell r="S377">
            <v>1.1568883088056492</v>
          </cell>
          <cell r="T377">
            <v>1.1803436293995377</v>
          </cell>
          <cell r="U377">
            <v>1.1803436293995377</v>
          </cell>
          <cell r="V377">
            <v>1.2485069311540784</v>
          </cell>
          <cell r="W377">
            <v>1.305496576528943</v>
          </cell>
          <cell r="X377">
            <v>1.4144828815015096</v>
          </cell>
          <cell r="Y377">
            <v>1.5198573143436191</v>
          </cell>
          <cell r="Z377">
            <v>1.5198573143436191</v>
          </cell>
        </row>
        <row r="378">
          <cell r="B378" t="str">
            <v>Accounts Receivable Days (DSO)</v>
          </cell>
          <cell r="C378">
            <v>51.466427640156454</v>
          </cell>
          <cell r="D378">
            <v>49.172027200882191</v>
          </cell>
          <cell r="E378">
            <v>55.751136413787016</v>
          </cell>
          <cell r="F378">
            <v>38.711383740054231</v>
          </cell>
          <cell r="G378">
            <v>48.025285972305838</v>
          </cell>
          <cell r="H378">
            <v>47.428026692087698</v>
          </cell>
          <cell r="I378">
            <v>45.878973573343551</v>
          </cell>
          <cell r="J378">
            <v>42.288085358624777</v>
          </cell>
          <cell r="K378">
            <v>42.835216897794005</v>
          </cell>
          <cell r="L378">
            <v>45.968309859154928</v>
          </cell>
          <cell r="M378">
            <v>42.692307692307693</v>
          </cell>
          <cell r="N378">
            <v>43.342728297632469</v>
          </cell>
          <cell r="O378">
            <v>41.014099783080262</v>
          </cell>
          <cell r="P378">
            <v>42.946186875758421</v>
          </cell>
          <cell r="Q378">
            <v>44.383561643835613</v>
          </cell>
          <cell r="R378">
            <v>43.397260273972606</v>
          </cell>
          <cell r="S378">
            <v>42.410958904109592</v>
          </cell>
          <cell r="T378">
            <v>41.424657534246577</v>
          </cell>
          <cell r="U378">
            <v>43.026502173439788</v>
          </cell>
          <cell r="V378">
            <v>43.397260273972606</v>
          </cell>
          <cell r="W378">
            <v>43.397260273972606</v>
          </cell>
          <cell r="X378">
            <v>42.410958904109592</v>
          </cell>
          <cell r="Y378">
            <v>42.410958904109584</v>
          </cell>
          <cell r="Z378">
            <v>43.650429121815527</v>
          </cell>
        </row>
        <row r="379">
          <cell r="B379" t="str">
            <v>Accounts Receivable Turns</v>
          </cell>
          <cell r="C379">
            <v>7.0920018492834025</v>
          </cell>
          <cell r="D379">
            <v>7.4229195088676674</v>
          </cell>
          <cell r="E379">
            <v>6.5469517480496968</v>
          </cell>
          <cell r="F379">
            <v>9.4287510477787091</v>
          </cell>
          <cell r="G379">
            <v>1.8740127867619405</v>
          </cell>
          <cell r="H379">
            <v>1.8976121562952244</v>
          </cell>
          <cell r="I379">
            <v>1.9616829451540196</v>
          </cell>
          <cell r="J379">
            <v>2.128259041211102</v>
          </cell>
          <cell r="K379">
            <v>8.521026072329688</v>
          </cell>
          <cell r="L379">
            <v>1.9578705476828802</v>
          </cell>
          <cell r="M379">
            <v>2.1081081081081079</v>
          </cell>
          <cell r="N379">
            <v>2.0764728833398363</v>
          </cell>
          <cell r="O379">
            <v>2.1943673145577152</v>
          </cell>
          <cell r="P379">
            <v>8.4990083300277668</v>
          </cell>
          <cell r="Q379">
            <v>2.0277777777777777</v>
          </cell>
          <cell r="R379">
            <v>2.0738636363636362</v>
          </cell>
          <cell r="S379">
            <v>2.1220930232558137</v>
          </cell>
          <cell r="T379">
            <v>2.1726190476190474</v>
          </cell>
          <cell r="U379">
            <v>8.4831436803457869</v>
          </cell>
          <cell r="V379">
            <v>2.0738636363636362</v>
          </cell>
          <cell r="W379">
            <v>2.0738636363636362</v>
          </cell>
          <cell r="X379">
            <v>2.1220930232558142</v>
          </cell>
          <cell r="Y379">
            <v>2.1220930232558142</v>
          </cell>
          <cell r="Z379">
            <v>8.361888012174914</v>
          </cell>
        </row>
        <row r="380">
          <cell r="B380" t="str">
            <v>Accounts Payable, Days</v>
          </cell>
          <cell r="C380">
            <v>31.9332942260957</v>
          </cell>
          <cell r="D380">
            <v>35.492581365666879</v>
          </cell>
          <cell r="E380">
            <v>40.017532581380401</v>
          </cell>
          <cell r="F380">
            <v>32.027766691373508</v>
          </cell>
          <cell r="G380">
            <v>36.186943620178042</v>
          </cell>
          <cell r="H380">
            <v>37.085319351763587</v>
          </cell>
          <cell r="I380">
            <v>34.379351740696279</v>
          </cell>
          <cell r="J380">
            <v>35.621330724070454</v>
          </cell>
          <cell r="K380">
            <v>36.349479903982271</v>
          </cell>
          <cell r="L380">
            <v>38.934446354038791</v>
          </cell>
          <cell r="M380">
            <v>36.728778467908903</v>
          </cell>
          <cell r="N380">
            <v>38.601946356515548</v>
          </cell>
          <cell r="O380">
            <v>40.09921082299887</v>
          </cell>
          <cell r="P380">
            <v>42.256854933208345</v>
          </cell>
          <cell r="Q380">
            <v>38.934446354038791</v>
          </cell>
          <cell r="R380">
            <v>36.728778467908903</v>
          </cell>
          <cell r="S380">
            <v>38.601946356515548</v>
          </cell>
          <cell r="T380">
            <v>40.099210822998877</v>
          </cell>
          <cell r="U380">
            <v>40.626669207166053</v>
          </cell>
          <cell r="V380">
            <v>39.452054794520549</v>
          </cell>
          <cell r="W380">
            <v>39.452054794520549</v>
          </cell>
          <cell r="X380">
            <v>39.452054794520549</v>
          </cell>
          <cell r="Y380">
            <v>39.452054794520549</v>
          </cell>
          <cell r="Z380">
            <v>40.474449510932644</v>
          </cell>
        </row>
        <row r="381">
          <cell r="B381" t="str">
            <v>Accounts Payable Turns</v>
          </cell>
          <cell r="C381">
            <v>11.43007662835249</v>
          </cell>
          <cell r="D381">
            <v>10.283839212469237</v>
          </cell>
          <cell r="E381">
            <v>9.1210021321961623</v>
          </cell>
          <cell r="F381">
            <v>11.396361273554255</v>
          </cell>
          <cell r="G381">
            <v>2.4870848708487086</v>
          </cell>
          <cell r="H381">
            <v>2.4268363215731639</v>
          </cell>
          <cell r="I381">
            <v>2.6178504085480832</v>
          </cell>
          <cell r="J381">
            <v>2.5265760197775031</v>
          </cell>
          <cell r="K381">
            <v>10.041409147095179</v>
          </cell>
          <cell r="L381">
            <v>2.3115777525539158</v>
          </cell>
          <cell r="M381">
            <v>2.4503945885005636</v>
          </cell>
          <cell r="N381">
            <v>2.3314886552296623</v>
          </cell>
          <cell r="O381">
            <v>2.244433198380567</v>
          </cell>
          <cell r="P381">
            <v>8.6376518218623488</v>
          </cell>
          <cell r="Q381">
            <v>2.3115777525539163</v>
          </cell>
          <cell r="R381">
            <v>2.4503945885005636</v>
          </cell>
          <cell r="S381">
            <v>2.3314886552296623</v>
          </cell>
          <cell r="T381">
            <v>2.244433198380567</v>
          </cell>
          <cell r="U381">
            <v>8.9842462383211661</v>
          </cell>
          <cell r="V381">
            <v>2.28125</v>
          </cell>
          <cell r="W381">
            <v>2.28125</v>
          </cell>
          <cell r="X381">
            <v>2.28125</v>
          </cell>
          <cell r="Y381">
            <v>2.28125</v>
          </cell>
          <cell r="Z381">
            <v>9.0180349432895692</v>
          </cell>
        </row>
        <row r="382">
          <cell r="B382" t="str">
            <v>Credit Statistics</v>
          </cell>
        </row>
        <row r="383">
          <cell r="B383" t="str">
            <v>Total Debt-to-Equity</v>
          </cell>
          <cell r="C383">
            <v>0.57612285336856006</v>
          </cell>
          <cell r="D383">
            <v>0.48543842988287433</v>
          </cell>
          <cell r="E383">
            <v>0.71204692698301519</v>
          </cell>
          <cell r="F383">
            <v>0.62634256642170716</v>
          </cell>
          <cell r="G383">
            <v>0.66897994105903602</v>
          </cell>
          <cell r="H383">
            <v>0.67141413213268397</v>
          </cell>
          <cell r="I383">
            <v>0.75801640566741235</v>
          </cell>
          <cell r="J383">
            <v>0.85494106980961015</v>
          </cell>
          <cell r="K383">
            <v>0.85494106980961015</v>
          </cell>
          <cell r="L383">
            <v>0.87067341069126247</v>
          </cell>
          <cell r="M383">
            <v>0.77553181249398406</v>
          </cell>
          <cell r="N383">
            <v>0.70657551497706217</v>
          </cell>
          <cell r="O383">
            <v>0.6021532091097308</v>
          </cell>
          <cell r="P383">
            <v>0.6021532091097308</v>
          </cell>
          <cell r="Q383">
            <v>0.5874739344501847</v>
          </cell>
          <cell r="R383">
            <v>0.57330914007064426</v>
          </cell>
          <cell r="S383">
            <v>0.55057034340438871</v>
          </cell>
          <cell r="T383">
            <v>0.5057576838646165</v>
          </cell>
          <cell r="U383">
            <v>0.5057576838646165</v>
          </cell>
          <cell r="V383">
            <v>0.46163596907022519</v>
          </cell>
          <cell r="W383">
            <v>0.42069566786364937</v>
          </cell>
          <cell r="X383">
            <v>0.38193503077963353</v>
          </cell>
          <cell r="Y383">
            <v>0.34498702746995674</v>
          </cell>
          <cell r="Z383">
            <v>0.34498702746995674</v>
          </cell>
        </row>
        <row r="384">
          <cell r="B384" t="str">
            <v>Total Debt-to-Total Capitalization (book)</v>
          </cell>
          <cell r="C384">
            <v>0.36553169198533264</v>
          </cell>
          <cell r="D384">
            <v>0.32679808204581778</v>
          </cell>
          <cell r="E384">
            <v>0.41590386090513937</v>
          </cell>
          <cell r="F384">
            <v>0.38512339242266247</v>
          </cell>
          <cell r="G384">
            <v>0.40083162451583504</v>
          </cell>
          <cell r="H384">
            <v>0.40170423309510722</v>
          </cell>
          <cell r="I384">
            <v>0.43117709437963947</v>
          </cell>
          <cell r="J384">
            <v>0.46089931573802539</v>
          </cell>
          <cell r="K384">
            <v>0.46089931573802539</v>
          </cell>
          <cell r="L384">
            <v>0.46543314600784647</v>
          </cell>
          <cell r="M384">
            <v>0.43678846362354984</v>
          </cell>
          <cell r="N384">
            <v>0.41403120387940123</v>
          </cell>
          <cell r="O384">
            <v>0.37583996691822597</v>
          </cell>
          <cell r="P384">
            <v>0.37583996691822597</v>
          </cell>
          <cell r="Q384">
            <v>0.37006839715680367</v>
          </cell>
          <cell r="R384">
            <v>0.36439700594690605</v>
          </cell>
          <cell r="S384">
            <v>0.35507601815443723</v>
          </cell>
          <cell r="T384">
            <v>0.33588251900303068</v>
          </cell>
          <cell r="U384">
            <v>0.33588251900303068</v>
          </cell>
          <cell r="V384">
            <v>0.31583511820927668</v>
          </cell>
          <cell r="W384">
            <v>0.29611948384150732</v>
          </cell>
          <cell r="X384">
            <v>0.27637698030142616</v>
          </cell>
          <cell r="Y384">
            <v>0.2564984051325081</v>
          </cell>
          <cell r="Z384">
            <v>0.2564984051325081</v>
          </cell>
        </row>
        <row r="385">
          <cell r="B385" t="str">
            <v>Long Term Debt-to-Total Capitalization</v>
          </cell>
          <cell r="C385">
            <v>0.30141435306443165</v>
          </cell>
          <cell r="D385">
            <v>0.28311134789557807</v>
          </cell>
          <cell r="E385">
            <v>0.25502429046279723</v>
          </cell>
          <cell r="F385">
            <v>0.36982968369829683</v>
          </cell>
          <cell r="G385">
            <v>0.38875598086124402</v>
          </cell>
          <cell r="H385">
            <v>0.39142385926333151</v>
          </cell>
          <cell r="I385">
            <v>0.42089077412513254</v>
          </cell>
          <cell r="J385">
            <v>0.45427392201585748</v>
          </cell>
          <cell r="K385">
            <v>0.45427392201585748</v>
          </cell>
          <cell r="L385">
            <v>0.45976036475453291</v>
          </cell>
          <cell r="M385">
            <v>0.43071668654450829</v>
          </cell>
          <cell r="N385">
            <v>0.40359477124183007</v>
          </cell>
          <cell r="O385">
            <v>0.34591129949343535</v>
          </cell>
          <cell r="P385">
            <v>0.34591129949343535</v>
          </cell>
          <cell r="Q385">
            <v>0.32456629275306559</v>
          </cell>
          <cell r="R385">
            <v>0.30225394034708952</v>
          </cell>
          <cell r="S385">
            <v>0.28029091485214824</v>
          </cell>
          <cell r="T385">
            <v>0.26197536356362627</v>
          </cell>
          <cell r="U385">
            <v>0.26197536356362627</v>
          </cell>
          <cell r="V385">
            <v>0.25301605377693775</v>
          </cell>
          <cell r="W385">
            <v>0.24424111003436905</v>
          </cell>
          <cell r="X385">
            <v>0.23535447858268857</v>
          </cell>
          <cell r="Y385">
            <v>0.22623899981577414</v>
          </cell>
          <cell r="Z385">
            <v>0.22623899981577414</v>
          </cell>
        </row>
        <row r="386">
          <cell r="B386" t="str">
            <v>Net LTD-to-Total Capitalization</v>
          </cell>
          <cell r="C386">
            <v>0.26149816657936092</v>
          </cell>
          <cell r="D386">
            <v>0.24965370271710177</v>
          </cell>
          <cell r="E386">
            <v>0.23605216057274353</v>
          </cell>
          <cell r="F386">
            <v>0.33930019696443053</v>
          </cell>
          <cell r="G386">
            <v>0.35361130097972204</v>
          </cell>
          <cell r="H386">
            <v>0.36663001649257831</v>
          </cell>
          <cell r="I386">
            <v>0.39241781548250265</v>
          </cell>
          <cell r="J386">
            <v>0.43184533507114153</v>
          </cell>
          <cell r="K386">
            <v>0.43184533507114153</v>
          </cell>
          <cell r="L386">
            <v>0.44014420528045806</v>
          </cell>
          <cell r="M386">
            <v>0.40740539954461674</v>
          </cell>
          <cell r="N386">
            <v>0.38288003373392365</v>
          </cell>
          <cell r="O386">
            <v>0.3161377028843172</v>
          </cell>
          <cell r="P386">
            <v>0.3161377028843172</v>
          </cell>
          <cell r="Q386">
            <v>0.30950317536672994</v>
          </cell>
          <cell r="R386">
            <v>0.27566650858160591</v>
          </cell>
          <cell r="S386">
            <v>0.2384492194712608</v>
          </cell>
          <cell r="T386">
            <v>0.20770708063568941</v>
          </cell>
          <cell r="U386">
            <v>0.20770708063568941</v>
          </cell>
          <cell r="V386">
            <v>0.19510046713699791</v>
          </cell>
          <cell r="W386">
            <v>0.17613106675830939</v>
          </cell>
          <cell r="X386">
            <v>0.15814247419402983</v>
          </cell>
          <cell r="Y386">
            <v>0.13408108890202994</v>
          </cell>
          <cell r="Z386">
            <v>0.13408108890202994</v>
          </cell>
        </row>
        <row r="387">
          <cell r="B387" t="str">
            <v>Total Debt / EBITDA</v>
          </cell>
          <cell r="C387">
            <v>1.3190926275992438</v>
          </cell>
          <cell r="D387">
            <v>1.0460436562073669</v>
          </cell>
          <cell r="E387">
            <v>1.8400452488687782</v>
          </cell>
          <cell r="F387">
            <v>1.7462568951930655</v>
          </cell>
          <cell r="G387">
            <v>10.581954887218044</v>
          </cell>
          <cell r="H387">
            <v>9.6909814323607435</v>
          </cell>
          <cell r="I387">
            <v>10.714097496706191</v>
          </cell>
          <cell r="J387">
            <v>13.199066874027993</v>
          </cell>
          <cell r="K387">
            <v>2.9947071277346509</v>
          </cell>
          <cell r="L387">
            <v>11.993169398907105</v>
          </cell>
          <cell r="M387">
            <v>10.36936936936937</v>
          </cell>
          <cell r="N387">
            <v>9.8187499999999996</v>
          </cell>
          <cell r="O387">
            <v>8.6251482799525512</v>
          </cell>
          <cell r="P387">
            <v>2.3067893401015227</v>
          </cell>
          <cell r="Q387">
            <v>7.4562582633006151</v>
          </cell>
          <cell r="R387">
            <v>6.8062887102714678</v>
          </cell>
          <cell r="S387">
            <v>5.9464315997453614</v>
          </cell>
          <cell r="T387">
            <v>5.3143214931432849</v>
          </cell>
          <cell r="U387">
            <v>1.4987016179479675</v>
          </cell>
          <cell r="V387">
            <v>4.5275782505043383</v>
          </cell>
          <cell r="W387">
            <v>4.3182129094703932</v>
          </cell>
          <cell r="X387">
            <v>3.988308952934307</v>
          </cell>
          <cell r="Y387">
            <v>3.6174918042336479</v>
          </cell>
          <cell r="Z387">
            <v>0.93057856390512972</v>
          </cell>
        </row>
        <row r="388">
          <cell r="B388" t="str">
            <v>Interest Exp + Preferred Div's / Op Inc</v>
          </cell>
          <cell r="C388">
            <v>0.11092623405435385</v>
          </cell>
          <cell r="D388">
            <v>9.6379647749510758E-2</v>
          </cell>
          <cell r="E388">
            <v>0.1331884507916796</v>
          </cell>
          <cell r="F388">
            <v>0.14496696463272446</v>
          </cell>
          <cell r="G388">
            <v>0.18685643564356436</v>
          </cell>
          <cell r="H388">
            <v>0.1721443298969072</v>
          </cell>
          <cell r="I388">
            <v>0.20360341151385927</v>
          </cell>
          <cell r="J388">
            <v>0.2817630057803468</v>
          </cell>
          <cell r="K388">
            <v>0.20391657010428735</v>
          </cell>
          <cell r="L388">
            <v>0.1979642058165548</v>
          </cell>
          <cell r="M388">
            <v>0.17191983122362869</v>
          </cell>
          <cell r="N388">
            <v>0.14754831188118814</v>
          </cell>
          <cell r="O388">
            <v>0.1346740065913371</v>
          </cell>
          <cell r="P388">
            <v>0.16147357945835464</v>
          </cell>
          <cell r="Q388">
            <v>0.10893809171905669</v>
          </cell>
          <cell r="R388">
            <v>9.6749868800129188E-2</v>
          </cell>
          <cell r="S388">
            <v>7.9973352367518846E-2</v>
          </cell>
          <cell r="T388">
            <v>7.0280057738548257E-2</v>
          </cell>
          <cell r="U388">
            <v>8.684366830831787E-2</v>
          </cell>
          <cell r="V388">
            <v>6.323406835628767E-2</v>
          </cell>
          <cell r="W388">
            <v>5.9963018879073897E-2</v>
          </cell>
          <cell r="X388">
            <v>5.3930351119970313E-2</v>
          </cell>
          <cell r="Y388">
            <v>4.7370731111591277E-2</v>
          </cell>
          <cell r="Z388">
            <v>5.6000539884526933E-2</v>
          </cell>
        </row>
        <row r="389">
          <cell r="B389" t="str">
            <v>EBITDA / Interest Expense</v>
          </cell>
          <cell r="C389">
            <v>13.358585858585858</v>
          </cell>
          <cell r="D389">
            <v>15.035897435897436</v>
          </cell>
          <cell r="E389">
            <v>10.351288056206089</v>
          </cell>
          <cell r="F389">
            <v>10.261455525606468</v>
          </cell>
          <cell r="G389">
            <v>8.8666666666666671</v>
          </cell>
          <cell r="H389">
            <v>9.0843373493975896</v>
          </cell>
          <cell r="I389">
            <v>7.9894736842105267</v>
          </cell>
          <cell r="J389">
            <v>6.6288659793814437</v>
          </cell>
          <cell r="K389">
            <v>8.0971428571428579</v>
          </cell>
          <cell r="L389">
            <v>8.3181818181818183</v>
          </cell>
          <cell r="M389">
            <v>9.5925925925925934</v>
          </cell>
          <cell r="N389">
            <v>10.810810810810811</v>
          </cell>
          <cell r="O389">
            <v>11.873239436619718</v>
          </cell>
          <cell r="P389">
            <v>10.038216560509554</v>
          </cell>
          <cell r="Q389">
            <v>13.771293299303371</v>
          </cell>
          <cell r="R389">
            <v>14.895563603711263</v>
          </cell>
          <cell r="S389">
            <v>17.178139080953429</v>
          </cell>
          <cell r="T389">
            <v>19.169860591495191</v>
          </cell>
          <cell r="U389">
            <v>16.202026418436649</v>
          </cell>
          <cell r="V389">
            <v>20.608116894773342</v>
          </cell>
          <cell r="W389">
            <v>21.808591506021337</v>
          </cell>
          <cell r="X389">
            <v>24.13486198310185</v>
          </cell>
          <cell r="Y389">
            <v>27.248606786103412</v>
          </cell>
          <cell r="Z389">
            <v>23.224026385521597</v>
          </cell>
        </row>
        <row r="390">
          <cell r="B390" t="str">
            <v>Profitability</v>
          </cell>
        </row>
        <row r="391">
          <cell r="B391" t="str">
            <v>Gross Margin</v>
          </cell>
          <cell r="C391">
            <v>0.16720990873533245</v>
          </cell>
          <cell r="D391">
            <v>0.17760215646633584</v>
          </cell>
          <cell r="E391">
            <v>0.19193256542654133</v>
          </cell>
          <cell r="F391">
            <v>0.16553318220207139</v>
          </cell>
          <cell r="G391">
            <v>0.13606261288380495</v>
          </cell>
          <cell r="H391">
            <v>0.14871306005719734</v>
          </cell>
          <cell r="I391">
            <v>0.14687859057832248</v>
          </cell>
          <cell r="J391">
            <v>0.13357044062438253</v>
          </cell>
          <cell r="K391">
            <v>0.14351280659329813</v>
          </cell>
          <cell r="L391">
            <v>0.1474960876369327</v>
          </cell>
          <cell r="M391">
            <v>0.14835164835164835</v>
          </cell>
          <cell r="N391">
            <v>0.15295001878992859</v>
          </cell>
          <cell r="O391">
            <v>0.14190166305133767</v>
          </cell>
          <cell r="P391">
            <v>0.14762438159245775</v>
          </cell>
          <cell r="Q391">
            <v>0.18289169547708192</v>
          </cell>
          <cell r="R391">
            <v>0.18763004146396683</v>
          </cell>
          <cell r="S391">
            <v>0.21553739667801075</v>
          </cell>
          <cell r="T391">
            <v>0.2216861053930545</v>
          </cell>
          <cell r="U391">
            <v>0.20216972818225168</v>
          </cell>
          <cell r="V391">
            <v>0.24729108629183741</v>
          </cell>
          <cell r="W391">
            <v>0.23413386001956546</v>
          </cell>
          <cell r="X391">
            <v>0.24523905301092908</v>
          </cell>
          <cell r="Y391">
            <v>0.24634595956310398</v>
          </cell>
          <cell r="Z391">
            <v>0.24319000041218233</v>
          </cell>
        </row>
        <row r="392">
          <cell r="B392" t="str">
            <v>EBITDA Margin</v>
          </cell>
          <cell r="C392">
            <v>0.17242503259452413</v>
          </cell>
          <cell r="D392">
            <v>0.17962384365619066</v>
          </cell>
          <cell r="E392">
            <v>0.19506597819850832</v>
          </cell>
          <cell r="F392">
            <v>0.16922256300840113</v>
          </cell>
          <cell r="G392">
            <v>0.13345374272526592</v>
          </cell>
          <cell r="H392">
            <v>0.14375595805529076</v>
          </cell>
          <cell r="I392">
            <v>0.14534661049406358</v>
          </cell>
          <cell r="J392">
            <v>0.12704999012052953</v>
          </cell>
          <cell r="K392">
            <v>0.13986083008439026</v>
          </cell>
          <cell r="L392">
            <v>0.14319248826291081</v>
          </cell>
          <cell r="M392">
            <v>0.1423076923076923</v>
          </cell>
          <cell r="N392">
            <v>0.15031942878617061</v>
          </cell>
          <cell r="O392">
            <v>0.15238611713665945</v>
          </cell>
          <cell r="P392">
            <v>0.14711098665173153</v>
          </cell>
          <cell r="Q392">
            <v>0.17545620876031945</v>
          </cell>
          <cell r="R392">
            <v>0.1806485069548979</v>
          </cell>
          <cell r="S392">
            <v>0.20843529171484734</v>
          </cell>
          <cell r="T392">
            <v>0.21480332022747342</v>
          </cell>
          <cell r="U392">
            <v>0.19507445289496109</v>
          </cell>
          <cell r="V392">
            <v>0.2376958775639309</v>
          </cell>
          <cell r="W392">
            <v>0.2248765476827603</v>
          </cell>
          <cell r="X392">
            <v>0.23562722260226493</v>
          </cell>
          <cell r="Y392">
            <v>0.23690466277597713</v>
          </cell>
          <cell r="Z392">
            <v>0.23371586333652497</v>
          </cell>
        </row>
        <row r="393">
          <cell r="B393" t="str">
            <v>Operating Margin</v>
          </cell>
          <cell r="C393">
            <v>0.11753585397653195</v>
          </cell>
          <cell r="D393">
            <v>0.12522207927464313</v>
          </cell>
          <cell r="E393">
            <v>0.14215102166909396</v>
          </cell>
          <cell r="F393">
            <v>0.11437080499622172</v>
          </cell>
          <cell r="G393">
            <v>8.1075657234597628E-2</v>
          </cell>
          <cell r="H393">
            <v>9.2469018112488088E-2</v>
          </cell>
          <cell r="I393">
            <v>8.9812332439678288E-2</v>
          </cell>
          <cell r="J393">
            <v>6.8365935585852605E-2</v>
          </cell>
          <cell r="K393">
            <v>8.5179884518580662E-2</v>
          </cell>
          <cell r="L393">
            <v>8.7441314553990609E-2</v>
          </cell>
          <cell r="M393">
            <v>8.681318681318681E-2</v>
          </cell>
          <cell r="N393">
            <v>9.4889139421270197E-2</v>
          </cell>
          <cell r="O393">
            <v>9.5986984815618223E-2</v>
          </cell>
          <cell r="P393">
            <v>9.1337627181928505E-2</v>
          </cell>
          <cell r="Q393">
            <v>0.11780569166561655</v>
          </cell>
          <cell r="R393">
            <v>0.12625532292450464</v>
          </cell>
          <cell r="S393">
            <v>0.15284031514345298</v>
          </cell>
          <cell r="T393">
            <v>0.16067513760497332</v>
          </cell>
          <cell r="U393">
            <v>0.13966762013135794</v>
          </cell>
          <cell r="V393">
            <v>0.18377426440556971</v>
          </cell>
          <cell r="W393">
            <v>0.17334606197010194</v>
          </cell>
          <cell r="X393">
            <v>0.18261382567122109</v>
          </cell>
          <cell r="Y393">
            <v>0.18529442964454157</v>
          </cell>
          <cell r="Z393">
            <v>0.18121498926128457</v>
          </cell>
        </row>
        <row r="394">
          <cell r="B394" t="str">
            <v>Net Margin (Operating)</v>
          </cell>
          <cell r="C394">
            <v>5.560625814863103E-2</v>
          </cell>
          <cell r="D394">
            <v>6.4571463578998956E-2</v>
          </cell>
          <cell r="E394">
            <v>6.5492740191535379E-2</v>
          </cell>
          <cell r="F394">
            <v>4.0360937013824066E-2</v>
          </cell>
          <cell r="G394">
            <v>4.3748745735500701E-2</v>
          </cell>
          <cell r="H394">
            <v>4.4232602478551E-2</v>
          </cell>
          <cell r="I394">
            <v>3.6959019532746072E-2</v>
          </cell>
          <cell r="J394" t="str">
            <v>NM</v>
          </cell>
          <cell r="K394">
            <v>2.0727434239747322E-2</v>
          </cell>
          <cell r="L394">
            <v>2.9538341158059468E-2</v>
          </cell>
          <cell r="M394">
            <v>3.9560439560439559E-2</v>
          </cell>
          <cell r="N394">
            <v>5.2611800075159712E-2</v>
          </cell>
          <cell r="O394">
            <v>5.2603036876355751E-2</v>
          </cell>
          <cell r="P394">
            <v>4.3778586763744985E-2</v>
          </cell>
          <cell r="Q394">
            <v>6.1293192757222927E-2</v>
          </cell>
          <cell r="R394">
            <v>6.6955507538620368E-2</v>
          </cell>
          <cell r="S394">
            <v>8.306497855889565E-2</v>
          </cell>
          <cell r="T394">
            <v>8.8527236800161363E-2</v>
          </cell>
          <cell r="U394">
            <v>7.5135708910355301E-2</v>
          </cell>
          <cell r="V394">
            <v>0.10376928312532445</v>
          </cell>
          <cell r="W394">
            <v>9.8259921846957629E-2</v>
          </cell>
          <cell r="X394">
            <v>0.10425325313957834</v>
          </cell>
          <cell r="Y394">
            <v>0.10668787886964617</v>
          </cell>
          <cell r="Z394">
            <v>0.10322546480296829</v>
          </cell>
        </row>
        <row r="395">
          <cell r="B395" t="str">
            <v>Return on Assets</v>
          </cell>
          <cell r="C395">
            <v>4.8846131821565594E-2</v>
          </cell>
          <cell r="D395">
            <v>6.1760225008789409E-2</v>
          </cell>
          <cell r="E395">
            <v>4.6827174907702503E-2</v>
          </cell>
          <cell r="F395">
            <v>3.2022570975136659E-2</v>
          </cell>
          <cell r="K395">
            <v>1.4089231801408923E-2</v>
          </cell>
          <cell r="P395">
            <v>2.957964113399136E-2</v>
          </cell>
          <cell r="U395">
            <v>5.3347176005599066E-2</v>
          </cell>
          <cell r="Z395">
            <v>7.5359116944205481E-2</v>
          </cell>
        </row>
        <row r="396">
          <cell r="B396" t="str">
            <v>Return on Equity</v>
          </cell>
          <cell r="C396">
            <v>0.14085204755614267</v>
          </cell>
          <cell r="D396">
            <v>0.16682494460272237</v>
          </cell>
          <cell r="E396">
            <v>0.12992470670635614</v>
          </cell>
          <cell r="F396">
            <v>8.5547390239306575E-2</v>
          </cell>
          <cell r="K396">
            <v>4.2308854638863705E-2</v>
          </cell>
          <cell r="P396">
            <v>7.7681159420289858E-2</v>
          </cell>
          <cell r="U396">
            <v>0.12997903378650993</v>
          </cell>
          <cell r="Z396">
            <v>0.16373758348623541</v>
          </cell>
        </row>
        <row r="397">
          <cell r="B397" t="str">
            <v>Return on Capital Employed</v>
          </cell>
          <cell r="C397">
            <v>7.7718076595346824E-2</v>
          </cell>
          <cell r="D397">
            <v>9.4204144644446111E-2</v>
          </cell>
          <cell r="E397">
            <v>7.9926494464585635E-2</v>
          </cell>
          <cell r="F397">
            <v>5.2438702185509063E-2</v>
          </cell>
          <cell r="K397">
            <v>2.7415759623940536E-2</v>
          </cell>
          <cell r="P397">
            <v>4.5591720561467868E-2</v>
          </cell>
          <cell r="U397">
            <v>7.7849148495668527E-2</v>
          </cell>
          <cell r="Z397">
            <v>0.1031844212852726</v>
          </cell>
        </row>
        <row r="398">
          <cell r="B398" t="str">
            <v>Capex / Depreciation</v>
          </cell>
          <cell r="C398">
            <v>1.0887850467289719</v>
          </cell>
          <cell r="D398">
            <v>1.021087680355161</v>
          </cell>
          <cell r="E398">
            <v>0.90999174236168456</v>
          </cell>
          <cell r="F398">
            <v>0.9390048154093098</v>
          </cell>
          <cell r="K398">
            <v>1.131720430107527</v>
          </cell>
          <cell r="P398">
            <v>0.72189841798501253</v>
          </cell>
          <cell r="U398">
            <v>1.0212222125802268</v>
          </cell>
          <cell r="Z398">
            <v>0.94436539951056586</v>
          </cell>
        </row>
        <row r="399">
          <cell r="B399" t="str">
            <v>Payout Ratio</v>
          </cell>
          <cell r="C399">
            <v>0.31066822977725672</v>
          </cell>
          <cell r="D399">
            <v>0.2827324478178368</v>
          </cell>
          <cell r="E399">
            <v>0.28167115902964962</v>
          </cell>
          <cell r="F399">
            <v>0.57048458149779735</v>
          </cell>
          <cell r="K399">
            <v>1.2119047619047618</v>
          </cell>
          <cell r="P399">
            <v>0.54897285586353939</v>
          </cell>
          <cell r="U399">
            <v>0.30134290806089231</v>
          </cell>
          <cell r="Z399">
            <v>0.20850013181550078</v>
          </cell>
        </row>
        <row r="400">
          <cell r="B400" t="str">
            <v>Dividend Yield</v>
          </cell>
          <cell r="C400">
            <v>4.1981528127623846E-2</v>
          </cell>
          <cell r="D400">
            <v>2.7981507873057809E-2</v>
          </cell>
          <cell r="E400">
            <v>1.5723764898267243E-2</v>
          </cell>
          <cell r="F400">
            <v>1.6214463301264727E-2</v>
          </cell>
          <cell r="K400">
            <v>2.0168067226890754E-2</v>
          </cell>
          <cell r="P400">
            <v>2.3032629558541264E-2</v>
          </cell>
          <cell r="U400">
            <v>1.7528483786152498E-2</v>
          </cell>
          <cell r="Z400">
            <v>1.7528483786152498E-2</v>
          </cell>
        </row>
        <row r="401">
          <cell r="B401" t="str">
            <v>Yield Relative to S&amp;P500</v>
          </cell>
        </row>
        <row r="402">
          <cell r="B402" t="str">
            <v>Market / Valuation</v>
          </cell>
        </row>
        <row r="403">
          <cell r="B403" t="str">
            <v>Price - Ending</v>
          </cell>
          <cell r="C403">
            <v>18.64</v>
          </cell>
          <cell r="D403">
            <v>41.5</v>
          </cell>
          <cell r="E403">
            <v>33.5</v>
          </cell>
          <cell r="F403">
            <v>35.549999999999997</v>
          </cell>
          <cell r="G403">
            <v>37.74</v>
          </cell>
          <cell r="H403">
            <v>33.15</v>
          </cell>
          <cell r="I403">
            <v>19.3</v>
          </cell>
          <cell r="J403">
            <v>22.78</v>
          </cell>
          <cell r="K403">
            <v>22.78</v>
          </cell>
          <cell r="L403">
            <v>20.399999999999999</v>
          </cell>
          <cell r="M403">
            <v>25.5</v>
          </cell>
          <cell r="N403">
            <v>26.16</v>
          </cell>
          <cell r="O403">
            <v>38</v>
          </cell>
          <cell r="P403">
            <v>38</v>
          </cell>
          <cell r="Q403">
            <v>34.229999999999997</v>
          </cell>
          <cell r="R403">
            <v>34.229999999999997</v>
          </cell>
          <cell r="S403">
            <v>34.229999999999997</v>
          </cell>
          <cell r="T403">
            <v>34.229999999999997</v>
          </cell>
          <cell r="U403">
            <v>34.229999999999997</v>
          </cell>
          <cell r="V403">
            <v>34.229999999999997</v>
          </cell>
          <cell r="W403">
            <v>34.229999999999997</v>
          </cell>
          <cell r="X403">
            <v>34.229999999999997</v>
          </cell>
          <cell r="Y403">
            <v>34.229999999999997</v>
          </cell>
          <cell r="Z403">
            <v>34.229999999999997</v>
          </cell>
        </row>
        <row r="404">
          <cell r="B404" t="str">
            <v>Price - Average</v>
          </cell>
          <cell r="C404">
            <v>17.864999999999998</v>
          </cell>
          <cell r="D404">
            <v>28.768999999999998</v>
          </cell>
          <cell r="E404">
            <v>31.798999999999999</v>
          </cell>
          <cell r="F404">
            <v>37.003999999999998</v>
          </cell>
          <cell r="G404">
            <v>36.546999999999997</v>
          </cell>
          <cell r="H404">
            <v>34.691000000000003</v>
          </cell>
          <cell r="I404">
            <v>25.47</v>
          </cell>
          <cell r="J404">
            <v>22.716000000000001</v>
          </cell>
          <cell r="K404">
            <v>29.75</v>
          </cell>
          <cell r="L404">
            <v>20.777000000000001</v>
          </cell>
          <cell r="M404">
            <v>23.553999999999998</v>
          </cell>
          <cell r="N404">
            <v>27.01</v>
          </cell>
          <cell r="O404">
            <v>32.590000000000003</v>
          </cell>
          <cell r="P404">
            <v>26.05</v>
          </cell>
          <cell r="Q404">
            <v>34.229999999999997</v>
          </cell>
          <cell r="R404">
            <v>34.229999999999997</v>
          </cell>
          <cell r="S404">
            <v>34.229999999999997</v>
          </cell>
          <cell r="T404">
            <v>34.229999999999997</v>
          </cell>
          <cell r="U404">
            <v>34.229999999999997</v>
          </cell>
          <cell r="V404">
            <v>34.229999999999997</v>
          </cell>
          <cell r="W404">
            <v>34.229999999999997</v>
          </cell>
          <cell r="X404">
            <v>34.229999999999997</v>
          </cell>
          <cell r="Y404">
            <v>34.229999999999997</v>
          </cell>
          <cell r="Z404">
            <v>34.229999999999997</v>
          </cell>
        </row>
        <row r="405">
          <cell r="B405" t="str">
            <v>FD Shares Outstanding (average)</v>
          </cell>
          <cell r="C405">
            <v>703.2</v>
          </cell>
          <cell r="D405">
            <v>747.2</v>
          </cell>
          <cell r="E405">
            <v>823.2</v>
          </cell>
          <cell r="F405">
            <v>866.6</v>
          </cell>
          <cell r="G405">
            <v>854.15113499999995</v>
          </cell>
          <cell r="H405">
            <v>851.87779899999998</v>
          </cell>
          <cell r="I405">
            <v>847.28963499999998</v>
          </cell>
          <cell r="J405">
            <v>844.45667300000002</v>
          </cell>
          <cell r="K405">
            <v>847.28963499999998</v>
          </cell>
          <cell r="L405">
            <v>846.328622</v>
          </cell>
          <cell r="M405">
            <v>847.46808299999998</v>
          </cell>
          <cell r="N405">
            <v>859.37546099999997</v>
          </cell>
          <cell r="O405">
            <v>871.96959200000003</v>
          </cell>
          <cell r="P405">
            <v>871.96959200000003</v>
          </cell>
          <cell r="Q405">
            <v>872.26959199999999</v>
          </cell>
          <cell r="R405">
            <v>872.56959199999994</v>
          </cell>
          <cell r="S405">
            <v>872.8695919999999</v>
          </cell>
          <cell r="T405">
            <v>873.16959199999985</v>
          </cell>
          <cell r="U405">
            <v>873.16959199999985</v>
          </cell>
          <cell r="V405">
            <v>867.74359199999981</v>
          </cell>
          <cell r="W405">
            <v>868.04359199999976</v>
          </cell>
          <cell r="X405">
            <v>868.34359199999972</v>
          </cell>
          <cell r="Y405">
            <v>868.64359199999967</v>
          </cell>
          <cell r="Z405">
            <v>868.34359199999972</v>
          </cell>
        </row>
        <row r="406">
          <cell r="B406" t="str">
            <v>Market Capitalization</v>
          </cell>
          <cell r="C406">
            <v>12562.668</v>
          </cell>
          <cell r="D406">
            <v>21496.196800000002</v>
          </cell>
          <cell r="E406">
            <v>26176.936799999999</v>
          </cell>
          <cell r="F406">
            <v>32067.666399999998</v>
          </cell>
          <cell r="G406">
            <v>31216.661530844995</v>
          </cell>
          <cell r="H406">
            <v>29552.492725109001</v>
          </cell>
          <cell r="I406">
            <v>21580.467003449998</v>
          </cell>
          <cell r="J406">
            <v>19182.677783868003</v>
          </cell>
          <cell r="K406">
            <v>25206.866641249999</v>
          </cell>
          <cell r="L406">
            <v>17584.169779293999</v>
          </cell>
          <cell r="M406">
            <v>19961.263226981999</v>
          </cell>
          <cell r="N406">
            <v>23211.73120161</v>
          </cell>
          <cell r="O406">
            <v>28417.489003280003</v>
          </cell>
          <cell r="P406">
            <v>22714.807871600002</v>
          </cell>
          <cell r="Q406">
            <v>29857.788134159997</v>
          </cell>
          <cell r="R406">
            <v>29868.057134159997</v>
          </cell>
          <cell r="S406">
            <v>29878.326134159994</v>
          </cell>
          <cell r="T406">
            <v>29888.595134159994</v>
          </cell>
          <cell r="U406">
            <v>29888.595134159994</v>
          </cell>
          <cell r="V406">
            <v>29702.86315415999</v>
          </cell>
          <cell r="W406">
            <v>29713.13215415999</v>
          </cell>
          <cell r="X406">
            <v>29723.401154159987</v>
          </cell>
          <cell r="Y406">
            <v>29733.670154159987</v>
          </cell>
          <cell r="Z406">
            <v>29723.401154159987</v>
          </cell>
        </row>
        <row r="407">
          <cell r="B407" t="str">
            <v>Net Total Debt, Pref, Min Int</v>
          </cell>
          <cell r="C407">
            <v>4640</v>
          </cell>
          <cell r="D407">
            <v>4267</v>
          </cell>
          <cell r="E407">
            <v>9332</v>
          </cell>
          <cell r="F407">
            <v>7490</v>
          </cell>
          <cell r="G407">
            <v>7833</v>
          </cell>
          <cell r="H407">
            <v>8242</v>
          </cell>
          <cell r="I407">
            <v>8934</v>
          </cell>
          <cell r="J407">
            <v>9422</v>
          </cell>
          <cell r="K407">
            <v>9422</v>
          </cell>
          <cell r="L407">
            <v>9834</v>
          </cell>
          <cell r="M407">
            <v>9198</v>
          </cell>
          <cell r="N407">
            <v>8797</v>
          </cell>
          <cell r="O407">
            <v>8090</v>
          </cell>
          <cell r="P407">
            <v>8090</v>
          </cell>
          <cell r="Q407">
            <v>8384.8636980040501</v>
          </cell>
          <cell r="R407">
            <v>8205.4864678545273</v>
          </cell>
          <cell r="S407">
            <v>7887.2829256745272</v>
          </cell>
          <cell r="T407">
            <v>7353.0688685727955</v>
          </cell>
          <cell r="U407">
            <v>7353.0688685727955</v>
          </cell>
          <cell r="V407">
            <v>7009.1536498277428</v>
          </cell>
          <cell r="W407">
            <v>6531.0093377766825</v>
          </cell>
          <cell r="X407">
            <v>6073.783109040427</v>
          </cell>
          <cell r="Y407">
            <v>5495.3187092629887</v>
          </cell>
          <cell r="Z407">
            <v>5495.3187092629887</v>
          </cell>
        </row>
        <row r="408">
          <cell r="B408" t="str">
            <v>Enterprise Value</v>
          </cell>
          <cell r="C408">
            <v>18734.667999999998</v>
          </cell>
          <cell r="D408">
            <v>27277.196800000002</v>
          </cell>
          <cell r="E408">
            <v>37078.936799999996</v>
          </cell>
          <cell r="F408">
            <v>40926.666400000002</v>
          </cell>
          <cell r="G408">
            <v>40462.661530844998</v>
          </cell>
          <cell r="H408">
            <v>39180.492725108998</v>
          </cell>
          <cell r="I408">
            <v>31853.467003449998</v>
          </cell>
          <cell r="J408">
            <v>29952.677783868003</v>
          </cell>
          <cell r="K408">
            <v>35976.866641250002</v>
          </cell>
          <cell r="L408">
            <v>28843.169779293999</v>
          </cell>
          <cell r="M408">
            <v>30730.263226981999</v>
          </cell>
          <cell r="N408">
            <v>33343.731201610004</v>
          </cell>
          <cell r="O408">
            <v>37902.489003280003</v>
          </cell>
          <cell r="P408">
            <v>32199.807871600002</v>
          </cell>
          <cell r="Q408">
            <v>39705.232734595425</v>
          </cell>
          <cell r="R408">
            <v>39611.778643915299</v>
          </cell>
          <cell r="S408">
            <v>39392.193219429617</v>
          </cell>
          <cell r="T408">
            <v>38962.993448452988</v>
          </cell>
          <cell r="U408">
            <v>38962.993448452988</v>
          </cell>
          <cell r="V408">
            <v>38532.525717283002</v>
          </cell>
          <cell r="W408">
            <v>38162.517658846482</v>
          </cell>
          <cell r="X408">
            <v>37815.813757483229</v>
          </cell>
          <cell r="Y408">
            <v>37351.622424329325</v>
          </cell>
          <cell r="Z408">
            <v>37341.353424329325</v>
          </cell>
        </row>
        <row r="409">
          <cell r="B409" t="str">
            <v>Price / Book</v>
          </cell>
          <cell r="C409">
            <v>2.0744167767503305</v>
          </cell>
          <cell r="D409">
            <v>3.4023736625514402</v>
          </cell>
          <cell r="E409">
            <v>2.2917997548590443</v>
          </cell>
          <cell r="F409">
            <v>3.0212612021857921</v>
          </cell>
          <cell r="G409">
            <v>2.9676453589547482</v>
          </cell>
          <cell r="H409">
            <v>2.7154730060745202</v>
          </cell>
          <cell r="I409">
            <v>2.0116020696728185</v>
          </cell>
          <cell r="J409">
            <v>1.9323741093853131</v>
          </cell>
          <cell r="K409">
            <v>2.5468930466404753</v>
          </cell>
          <cell r="L409">
            <v>1.7439422571946841</v>
          </cell>
          <cell r="M409">
            <v>1.9213844669344498</v>
          </cell>
          <cell r="N409">
            <v>2.0879491950715123</v>
          </cell>
          <cell r="O409">
            <v>2.3534152383668738</v>
          </cell>
          <cell r="P409">
            <v>1.8479561261656314</v>
          </cell>
          <cell r="Q409">
            <v>2.4308026980536326</v>
          </cell>
          <cell r="R409">
            <v>2.3809274403734895</v>
          </cell>
          <cell r="S409">
            <v>2.3178977427128071</v>
          </cell>
          <cell r="T409">
            <v>2.2504669717165409</v>
          </cell>
          <cell r="U409">
            <v>2.2493071625035874</v>
          </cell>
          <cell r="V409">
            <v>2.1723220332357975</v>
          </cell>
          <cell r="W409">
            <v>2.1004328084631068</v>
          </cell>
          <cell r="X409">
            <v>2.0307019903182955</v>
          </cell>
          <cell r="Y409">
            <v>1.9615023323949892</v>
          </cell>
          <cell r="Z409">
            <v>1.9604928324562292</v>
          </cell>
        </row>
        <row r="410">
          <cell r="B410" t="str">
            <v>Price / Sales</v>
          </cell>
          <cell r="C410">
            <v>0.81894837027379397</v>
          </cell>
          <cell r="D410">
            <v>1.3169268394290266</v>
          </cell>
          <cell r="E410">
            <v>1.1552556070435589</v>
          </cell>
          <cell r="F410">
            <v>1.4254196737342757</v>
          </cell>
          <cell r="K410">
            <v>1.2439849302299757</v>
          </cell>
          <cell r="P410">
            <v>1.0601515855315973</v>
          </cell>
          <cell r="U410">
            <v>1.3009054335408679</v>
          </cell>
          <cell r="Z410">
            <v>1.2280720786477841</v>
          </cell>
        </row>
        <row r="411">
          <cell r="B411" t="str">
            <v>Price / CashFlow - Trailing</v>
          </cell>
          <cell r="C411">
            <v>6.2844762381190593</v>
          </cell>
          <cell r="D411">
            <v>9.4655203874944966</v>
          </cell>
          <cell r="E411">
            <v>8.2265671904462607</v>
          </cell>
          <cell r="F411">
            <v>11.440480342490188</v>
          </cell>
          <cell r="K411">
            <v>13.508503023177919</v>
          </cell>
          <cell r="P411">
            <v>8.1561249090125685</v>
          </cell>
          <cell r="U411">
            <v>10.566666478891241</v>
          </cell>
          <cell r="Z411">
            <v>7.1272372049407187</v>
          </cell>
        </row>
        <row r="412">
          <cell r="B412" t="str">
            <v>Price / CashFlow - Forward</v>
          </cell>
          <cell r="C412">
            <v>5.5317780713342142</v>
          </cell>
          <cell r="D412">
            <v>6.7555615336266506</v>
          </cell>
          <cell r="E412">
            <v>9.3389000356760619</v>
          </cell>
          <cell r="F412">
            <v>17.185244587352624</v>
          </cell>
          <cell r="K412">
            <v>8.1561249090125685</v>
          </cell>
          <cell r="P412">
            <v>10.566666478891241</v>
          </cell>
          <cell r="U412">
            <v>7.1272372049407187</v>
          </cell>
          <cell r="Z412">
            <v>7.4496290687635947</v>
          </cell>
        </row>
        <row r="413">
          <cell r="B413" t="str">
            <v>Price / Earnings - Trailing</v>
          </cell>
          <cell r="C413">
            <v>14.727629542790153</v>
          </cell>
          <cell r="D413">
            <v>20.394873624288426</v>
          </cell>
          <cell r="E413">
            <v>17.723044549763035</v>
          </cell>
          <cell r="F413">
            <v>25.410195245641837</v>
          </cell>
          <cell r="K413">
            <v>32.455721789473685</v>
          </cell>
          <cell r="P413">
            <v>23.782395309882123</v>
          </cell>
          <cell r="U413">
            <v>17.305153738856575</v>
          </cell>
          <cell r="Z413">
            <v>11.973383206922911</v>
          </cell>
        </row>
        <row r="414">
          <cell r="B414" t="str">
            <v>Price / Earnings - Forward</v>
          </cell>
          <cell r="C414">
            <v>12.664827324478178</v>
          </cell>
          <cell r="D414">
            <v>16.034286255924169</v>
          </cell>
          <cell r="E414">
            <v>21.8359852614897</v>
          </cell>
          <cell r="F414">
            <v>40.369463162947362</v>
          </cell>
          <cell r="K414">
            <v>27.160317100537167</v>
          </cell>
          <cell r="P414">
            <v>13.169712383792399</v>
          </cell>
          <cell r="U414">
            <v>11.973383206922911</v>
          </cell>
          <cell r="Z414">
            <v>13.293236243712181</v>
          </cell>
        </row>
        <row r="415">
          <cell r="B415" t="str">
            <v>PEG Ratio (Price/Earnings/Gr.)</v>
          </cell>
        </row>
        <row r="416">
          <cell r="B416" t="str">
            <v>EV / Revenue - Trailing</v>
          </cell>
          <cell r="C416">
            <v>1.22129517601043</v>
          </cell>
          <cell r="D416">
            <v>1.6710896771426822</v>
          </cell>
          <cell r="E416">
            <v>1.6363889315503772</v>
          </cell>
          <cell r="F416">
            <v>1.819205511846024</v>
          </cell>
          <cell r="K416">
            <v>1.7754955653777822</v>
          </cell>
          <cell r="P416">
            <v>1.5028380412396154</v>
          </cell>
          <cell r="U416">
            <v>1.6958699348896069</v>
          </cell>
          <cell r="Z416">
            <v>1.5428205299082858</v>
          </cell>
        </row>
        <row r="417">
          <cell r="B417" t="str">
            <v>EV / Revenue - Forward</v>
          </cell>
          <cell r="C417">
            <v>1.147746615205538</v>
          </cell>
          <cell r="D417">
            <v>1.2038129131912265</v>
          </cell>
          <cell r="E417">
            <v>1.6481725030004</v>
          </cell>
          <cell r="F417">
            <v>2.019773301090658</v>
          </cell>
          <cell r="K417">
            <v>1.6791219378908804</v>
          </cell>
          <cell r="P417">
            <v>1.4015013027916181</v>
          </cell>
          <cell r="U417">
            <v>1.60982130229349</v>
          </cell>
          <cell r="Z417">
            <v>1.5116538000601536</v>
          </cell>
        </row>
        <row r="418">
          <cell r="B418" t="str">
            <v>EV / EBITDA - Trailing</v>
          </cell>
          <cell r="C418">
            <v>7.0830502835538747</v>
          </cell>
          <cell r="D418">
            <v>9.3032731241473403</v>
          </cell>
          <cell r="E418">
            <v>8.3888997285067859</v>
          </cell>
          <cell r="F418">
            <v>10.750372051484108</v>
          </cell>
          <cell r="K418">
            <v>12.694730642642908</v>
          </cell>
          <cell r="P418">
            <v>10.215675086167513</v>
          </cell>
          <cell r="U418">
            <v>8.6934496533113812</v>
          </cell>
          <cell r="Z418">
            <v>6.6012657758142632</v>
          </cell>
        </row>
        <row r="419">
          <cell r="B419" t="str">
            <v>EV / EBITDA - Forward</v>
          </cell>
          <cell r="C419">
            <v>6.3897230559345148</v>
          </cell>
          <cell r="D419">
            <v>6.17131149321267</v>
          </cell>
          <cell r="E419">
            <v>9.7396734436564216</v>
          </cell>
          <cell r="F419">
            <v>14.441307833450953</v>
          </cell>
          <cell r="K419">
            <v>11.413980533391499</v>
          </cell>
          <cell r="P419">
            <v>7.184443077978357</v>
          </cell>
          <cell r="U419">
            <v>6.8879419621402658</v>
          </cell>
          <cell r="Z419">
            <v>6.9737895345934433</v>
          </cell>
        </row>
      </sheetData>
      <sheetData sheetId="1" refreshError="1">
        <row r="2">
          <cell r="B2" t="str">
            <v>ALCOA Inc.</v>
          </cell>
          <cell r="C2">
            <v>2000</v>
          </cell>
          <cell r="D2">
            <v>2001</v>
          </cell>
          <cell r="E2">
            <v>2002</v>
          </cell>
          <cell r="J2">
            <v>2003</v>
          </cell>
          <cell r="N2">
            <v>1997</v>
          </cell>
          <cell r="O2" t="str">
            <v>2004E</v>
          </cell>
          <cell r="S2">
            <v>1997</v>
          </cell>
          <cell r="T2" t="str">
            <v>2005E</v>
          </cell>
          <cell r="X2">
            <v>1997</v>
          </cell>
        </row>
        <row r="3">
          <cell r="B3" t="str">
            <v>MODEL SUMMARY</v>
          </cell>
          <cell r="E3" t="str">
            <v>1Q 02A</v>
          </cell>
          <cell r="F3" t="str">
            <v>2Q 02A</v>
          </cell>
          <cell r="G3" t="str">
            <v>3Q 02A</v>
          </cell>
          <cell r="H3" t="str">
            <v>4Q 02A</v>
          </cell>
          <cell r="J3" t="str">
            <v>1Q 03A</v>
          </cell>
          <cell r="K3" t="str">
            <v>2Q 03A</v>
          </cell>
          <cell r="L3" t="str">
            <v>3Q 03A</v>
          </cell>
          <cell r="M3" t="str">
            <v>4Q 03A</v>
          </cell>
          <cell r="O3" t="str">
            <v>1Q 04E</v>
          </cell>
          <cell r="P3" t="str">
            <v>2Q 04E</v>
          </cell>
          <cell r="Q3" t="str">
            <v>3Q 04E</v>
          </cell>
          <cell r="R3" t="str">
            <v>4Q 04E</v>
          </cell>
          <cell r="S3" t="str">
            <v>Year</v>
          </cell>
          <cell r="T3" t="str">
            <v>1Q 05E</v>
          </cell>
          <cell r="U3" t="str">
            <v>2Q 05E</v>
          </cell>
          <cell r="V3" t="str">
            <v>3Q 05E</v>
          </cell>
          <cell r="W3" t="str">
            <v>4Q 05E</v>
          </cell>
          <cell r="X3" t="str">
            <v>Year</v>
          </cell>
        </row>
        <row r="4">
          <cell r="B4" t="str">
            <v xml:space="preserve">  (Millions, Except Per Share)</v>
          </cell>
        </row>
        <row r="5">
          <cell r="B5" t="str">
            <v>Operating Data</v>
          </cell>
        </row>
        <row r="6">
          <cell r="B6" t="str">
            <v xml:space="preserve"> - Alumina Prod'n ('000s mt)</v>
          </cell>
          <cell r="C6">
            <v>13968</v>
          </cell>
          <cell r="D6">
            <v>12527</v>
          </cell>
          <cell r="E6">
            <v>3112</v>
          </cell>
          <cell r="F6">
            <v>3201</v>
          </cell>
          <cell r="G6">
            <v>3348</v>
          </cell>
          <cell r="H6">
            <v>3366</v>
          </cell>
          <cell r="I6">
            <v>13027</v>
          </cell>
          <cell r="J6">
            <v>3320</v>
          </cell>
          <cell r="K6">
            <v>3478</v>
          </cell>
          <cell r="L6">
            <v>3474.5</v>
          </cell>
          <cell r="M6">
            <v>3474.5</v>
          </cell>
          <cell r="N6">
            <v>13747</v>
          </cell>
          <cell r="O6">
            <v>3487</v>
          </cell>
          <cell r="P6">
            <v>3487</v>
          </cell>
          <cell r="Q6">
            <v>3487</v>
          </cell>
          <cell r="R6">
            <v>3487</v>
          </cell>
          <cell r="S6">
            <v>13948</v>
          </cell>
          <cell r="T6">
            <v>3574.5</v>
          </cell>
          <cell r="U6">
            <v>3574.5</v>
          </cell>
          <cell r="V6">
            <v>3574.5</v>
          </cell>
          <cell r="W6">
            <v>3574.5</v>
          </cell>
          <cell r="X6">
            <v>14298</v>
          </cell>
        </row>
        <row r="7">
          <cell r="B7" t="str">
            <v xml:space="preserve"> - Aluminum Prod'n ('000s mt)</v>
          </cell>
          <cell r="C7">
            <v>3539</v>
          </cell>
          <cell r="D7">
            <v>3488</v>
          </cell>
          <cell r="E7">
            <v>841</v>
          </cell>
          <cell r="F7">
            <v>878</v>
          </cell>
          <cell r="G7">
            <v>891</v>
          </cell>
          <cell r="H7">
            <v>890</v>
          </cell>
          <cell r="I7">
            <v>3500</v>
          </cell>
          <cell r="J7">
            <v>881</v>
          </cell>
          <cell r="K7">
            <v>883</v>
          </cell>
          <cell r="L7">
            <v>885</v>
          </cell>
          <cell r="M7">
            <v>858</v>
          </cell>
          <cell r="N7">
            <v>3507</v>
          </cell>
          <cell r="O7">
            <v>856.75</v>
          </cell>
          <cell r="P7">
            <v>856.75</v>
          </cell>
          <cell r="Q7">
            <v>856.75</v>
          </cell>
          <cell r="R7">
            <v>856.75</v>
          </cell>
          <cell r="S7">
            <v>3427</v>
          </cell>
          <cell r="T7">
            <v>856.75</v>
          </cell>
          <cell r="U7">
            <v>856.75</v>
          </cell>
          <cell r="V7">
            <v>856.75</v>
          </cell>
          <cell r="W7">
            <v>856.75</v>
          </cell>
          <cell r="X7">
            <v>3427</v>
          </cell>
        </row>
        <row r="8">
          <cell r="B8" t="str">
            <v xml:space="preserve"> - Spot Aluminum Price / lb</v>
          </cell>
          <cell r="C8">
            <v>0.75</v>
          </cell>
          <cell r="D8">
            <v>0.66</v>
          </cell>
          <cell r="E8">
            <v>0.63</v>
          </cell>
          <cell r="F8">
            <v>0.63</v>
          </cell>
          <cell r="G8">
            <v>0.6</v>
          </cell>
          <cell r="H8">
            <v>0.62</v>
          </cell>
          <cell r="I8">
            <v>0.62</v>
          </cell>
          <cell r="J8">
            <v>0.63</v>
          </cell>
          <cell r="K8">
            <v>0.63</v>
          </cell>
          <cell r="L8">
            <v>0.64</v>
          </cell>
          <cell r="M8">
            <v>0.68569999999999998</v>
          </cell>
          <cell r="N8">
            <v>0.64642500000000003</v>
          </cell>
          <cell r="O8">
            <v>0.75</v>
          </cell>
          <cell r="P8">
            <v>0.83</v>
          </cell>
          <cell r="Q8">
            <v>0.86</v>
          </cell>
          <cell r="R8">
            <v>0.87</v>
          </cell>
          <cell r="S8">
            <v>0.82750000000000001</v>
          </cell>
          <cell r="T8">
            <v>0.85</v>
          </cell>
          <cell r="U8">
            <v>0.85</v>
          </cell>
          <cell r="V8">
            <v>0.85</v>
          </cell>
          <cell r="W8">
            <v>0.85</v>
          </cell>
          <cell r="X8">
            <v>0.85</v>
          </cell>
        </row>
        <row r="9">
          <cell r="B9" t="str">
            <v xml:space="preserve"> - Realized Aluminum Price / lb</v>
          </cell>
          <cell r="C9">
            <v>0.77</v>
          </cell>
          <cell r="D9">
            <v>0.72</v>
          </cell>
          <cell r="E9">
            <v>0.66</v>
          </cell>
          <cell r="F9">
            <v>0.67</v>
          </cell>
          <cell r="G9">
            <v>0.66</v>
          </cell>
          <cell r="H9">
            <v>0.66</v>
          </cell>
          <cell r="I9">
            <v>0.66249999999999998</v>
          </cell>
          <cell r="J9">
            <v>0.69</v>
          </cell>
          <cell r="K9">
            <v>0.68</v>
          </cell>
          <cell r="L9">
            <v>0.71</v>
          </cell>
          <cell r="M9">
            <v>0.73</v>
          </cell>
          <cell r="N9">
            <v>0.70250000000000001</v>
          </cell>
          <cell r="O9">
            <v>0.77</v>
          </cell>
          <cell r="P9">
            <v>0.83</v>
          </cell>
          <cell r="Q9">
            <v>0.86</v>
          </cell>
          <cell r="R9">
            <v>0.87</v>
          </cell>
          <cell r="S9">
            <v>0.83250000000000002</v>
          </cell>
          <cell r="T9">
            <v>0.9</v>
          </cell>
          <cell r="U9">
            <v>0.89</v>
          </cell>
          <cell r="V9">
            <v>0.89</v>
          </cell>
          <cell r="W9">
            <v>0.89</v>
          </cell>
          <cell r="X9">
            <v>0.89249999999999996</v>
          </cell>
        </row>
        <row r="11">
          <cell r="B11" t="str">
            <v>Income and Cash Flow</v>
          </cell>
        </row>
        <row r="12">
          <cell r="B12" t="str">
            <v xml:space="preserve"> - Total Revenue</v>
          </cell>
          <cell r="C12">
            <v>22659</v>
          </cell>
          <cell r="D12">
            <v>22497</v>
          </cell>
          <cell r="E12">
            <v>4983</v>
          </cell>
          <cell r="F12">
            <v>5245</v>
          </cell>
          <cell r="G12">
            <v>5222</v>
          </cell>
          <cell r="H12">
            <v>5061</v>
          </cell>
          <cell r="I12">
            <v>20263</v>
          </cell>
          <cell r="J12">
            <v>5112</v>
          </cell>
          <cell r="K12">
            <v>5460</v>
          </cell>
          <cell r="L12">
            <v>5322</v>
          </cell>
          <cell r="M12">
            <v>5532</v>
          </cell>
          <cell r="N12">
            <v>21426</v>
          </cell>
          <cell r="O12">
            <v>5515.778800000001</v>
          </cell>
          <cell r="P12">
            <v>5849.313993499999</v>
          </cell>
          <cell r="Q12">
            <v>5725.9443536000008</v>
          </cell>
          <cell r="R12">
            <v>5884.1879258000008</v>
          </cell>
          <cell r="S12">
            <v>22975.225072900001</v>
          </cell>
          <cell r="T12">
            <v>5903.9477868000004</v>
          </cell>
          <cell r="U12">
            <v>6169.0012145999999</v>
          </cell>
          <cell r="V12">
            <v>5988.002214600001</v>
          </cell>
          <cell r="W12">
            <v>6142.3522146000005</v>
          </cell>
          <cell r="X12">
            <v>24203.303430600001</v>
          </cell>
        </row>
        <row r="13">
          <cell r="B13" t="str">
            <v xml:space="preserve"> - Gross Profit</v>
          </cell>
          <cell r="C13">
            <v>4349</v>
          </cell>
          <cell r="D13">
            <v>3724</v>
          </cell>
          <cell r="E13">
            <v>678</v>
          </cell>
          <cell r="F13">
            <v>780</v>
          </cell>
          <cell r="G13">
            <v>767</v>
          </cell>
          <cell r="H13">
            <v>676</v>
          </cell>
          <cell r="I13">
            <v>2908</v>
          </cell>
          <cell r="J13">
            <v>754</v>
          </cell>
          <cell r="K13">
            <v>810</v>
          </cell>
          <cell r="L13">
            <v>814</v>
          </cell>
          <cell r="M13">
            <v>785</v>
          </cell>
          <cell r="N13">
            <v>3163</v>
          </cell>
          <cell r="O13">
            <v>1008.7901366085446</v>
          </cell>
          <cell r="P13">
            <v>1097.5070271361662</v>
          </cell>
          <cell r="Q13">
            <v>1234.1551394980993</v>
          </cell>
          <cell r="R13">
            <v>1304.4427046714377</v>
          </cell>
          <cell r="S13">
            <v>4644.8950079142469</v>
          </cell>
          <cell r="T13">
            <v>1459.9936616080613</v>
          </cell>
          <cell r="U13">
            <v>1444.3720668396857</v>
          </cell>
          <cell r="V13">
            <v>1468.4919925358504</v>
          </cell>
          <cell r="W13">
            <v>1513.1436502801939</v>
          </cell>
          <cell r="X13">
            <v>5886.0013712637883</v>
          </cell>
        </row>
        <row r="14">
          <cell r="B14" t="str">
            <v xml:space="preserve"> - EBITDA</v>
          </cell>
          <cell r="C14">
            <v>4420</v>
          </cell>
          <cell r="D14">
            <v>3807</v>
          </cell>
          <cell r="E14">
            <v>665</v>
          </cell>
          <cell r="F14">
            <v>754</v>
          </cell>
          <cell r="G14">
            <v>759</v>
          </cell>
          <cell r="H14">
            <v>643</v>
          </cell>
          <cell r="I14">
            <v>2834</v>
          </cell>
          <cell r="J14">
            <v>732</v>
          </cell>
          <cell r="K14">
            <v>777</v>
          </cell>
          <cell r="L14">
            <v>800</v>
          </cell>
          <cell r="M14">
            <v>843</v>
          </cell>
          <cell r="N14">
            <v>3152</v>
          </cell>
          <cell r="O14">
            <v>967.77763660854453</v>
          </cell>
          <cell r="P14">
            <v>1056.6698396361662</v>
          </cell>
          <cell r="Q14">
            <v>1193.4888816855992</v>
          </cell>
          <cell r="R14">
            <v>1263.9431033042501</v>
          </cell>
          <cell r="S14">
            <v>4481.87946123456</v>
          </cell>
          <cell r="T14">
            <v>1403.3440502750536</v>
          </cell>
          <cell r="U14">
            <v>1387.2636957900031</v>
          </cell>
          <cell r="V14">
            <v>1410.9363307624099</v>
          </cell>
          <cell r="W14">
            <v>1455.1518800510894</v>
          </cell>
          <cell r="X14">
            <v>5656.695956878556</v>
          </cell>
        </row>
        <row r="15">
          <cell r="B15" t="str">
            <v xml:space="preserve"> - Income from Operations</v>
          </cell>
          <cell r="C15">
            <v>3221</v>
          </cell>
          <cell r="D15">
            <v>2573</v>
          </cell>
          <cell r="E15">
            <v>404</v>
          </cell>
          <cell r="F15">
            <v>485</v>
          </cell>
          <cell r="G15">
            <v>469</v>
          </cell>
          <cell r="H15">
            <v>346</v>
          </cell>
          <cell r="I15">
            <v>1726</v>
          </cell>
          <cell r="J15">
            <v>447</v>
          </cell>
          <cell r="K15">
            <v>474</v>
          </cell>
          <cell r="L15">
            <v>505</v>
          </cell>
          <cell r="M15">
            <v>531</v>
          </cell>
          <cell r="N15">
            <v>1957</v>
          </cell>
          <cell r="O15">
            <v>649.79013660854457</v>
          </cell>
          <cell r="P15">
            <v>738.50702713616624</v>
          </cell>
          <cell r="Q15">
            <v>875.15513949809929</v>
          </cell>
          <cell r="R15">
            <v>945.4427046714377</v>
          </cell>
          <cell r="S15">
            <v>3208.8950079142478</v>
          </cell>
          <cell r="T15">
            <v>1084.9936616080613</v>
          </cell>
          <cell r="U15">
            <v>1069.3720668396857</v>
          </cell>
          <cell r="V15">
            <v>1093.4919925358504</v>
          </cell>
          <cell r="W15">
            <v>1138.1436502801939</v>
          </cell>
          <cell r="X15">
            <v>4386.001371263791</v>
          </cell>
        </row>
        <row r="16">
          <cell r="B16" t="str">
            <v xml:space="preserve"> - Net Income</v>
          </cell>
          <cell r="C16">
            <v>1484</v>
          </cell>
          <cell r="D16">
            <v>908</v>
          </cell>
          <cell r="E16">
            <v>218</v>
          </cell>
          <cell r="F16">
            <v>232</v>
          </cell>
          <cell r="G16">
            <v>193</v>
          </cell>
          <cell r="H16">
            <v>-223</v>
          </cell>
          <cell r="I16">
            <v>420</v>
          </cell>
          <cell r="J16">
            <v>151</v>
          </cell>
          <cell r="K16">
            <v>216</v>
          </cell>
          <cell r="L16">
            <v>280</v>
          </cell>
          <cell r="M16">
            <v>291</v>
          </cell>
          <cell r="N16">
            <v>938</v>
          </cell>
          <cell r="O16">
            <v>338.07969319460381</v>
          </cell>
          <cell r="P16">
            <v>391.64378718754676</v>
          </cell>
          <cell r="Q16">
            <v>475.6254449612137</v>
          </cell>
          <cell r="R16">
            <v>520.91089788394697</v>
          </cell>
          <cell r="S16">
            <v>1726.2598232273112</v>
          </cell>
          <cell r="T16">
            <v>612.64842944558188</v>
          </cell>
          <cell r="U16">
            <v>606.16557722038272</v>
          </cell>
          <cell r="V16">
            <v>624.2687106790496</v>
          </cell>
          <cell r="W16">
            <v>655.31452904594778</v>
          </cell>
          <cell r="X16">
            <v>2498.3972463909622</v>
          </cell>
        </row>
        <row r="17">
          <cell r="B17" t="str">
            <v xml:space="preserve">     Per Share -- Reported</v>
          </cell>
          <cell r="C17">
            <v>1.7942176870748299</v>
          </cell>
          <cell r="D17">
            <v>1.0477729056081238</v>
          </cell>
          <cell r="E17">
            <v>0.25522415304172136</v>
          </cell>
          <cell r="F17">
            <v>0.27233953070773709</v>
          </cell>
          <cell r="G17">
            <v>0.22778515401052912</v>
          </cell>
          <cell r="H17">
            <v>-0.26407512324791588</v>
          </cell>
          <cell r="I17">
            <v>0.49420545050625136</v>
          </cell>
          <cell r="J17">
            <v>0.17841769269620661</v>
          </cell>
          <cell r="K17">
            <v>0.25487685534465138</v>
          </cell>
          <cell r="L17">
            <v>0.32581800703755492</v>
          </cell>
          <cell r="M17">
            <v>0.333727233919414</v>
          </cell>
          <cell r="N17">
            <v>1.0950445057899481</v>
          </cell>
          <cell r="O17">
            <v>0.38758624202344522</v>
          </cell>
          <cell r="P17">
            <v>0.44883960062127259</v>
          </cell>
          <cell r="Q17">
            <v>0.54489863012803152</v>
          </cell>
          <cell r="R17">
            <v>0.59657471201075341</v>
          </cell>
          <cell r="S17">
            <v>1.9780234557027241</v>
          </cell>
          <cell r="T17">
            <v>0.70139640241257761</v>
          </cell>
          <cell r="U17">
            <v>0.69373617801566034</v>
          </cell>
          <cell r="V17">
            <v>0.7142093906397442</v>
          </cell>
          <cell r="W17">
            <v>0.74947085882413444</v>
          </cell>
          <cell r="X17">
            <v>2.8588410984965797</v>
          </cell>
        </row>
        <row r="18">
          <cell r="B18" t="str">
            <v xml:space="preserve">     Per Share -- Operating</v>
          </cell>
          <cell r="C18">
            <v>1.7942176870748299</v>
          </cell>
          <cell r="D18">
            <v>1.4562658666051234</v>
          </cell>
          <cell r="E18">
            <v>0.21541855119117767</v>
          </cell>
          <cell r="F18">
            <v>0.27233953070773709</v>
          </cell>
          <cell r="G18">
            <v>0.25493053505841601</v>
          </cell>
          <cell r="H18">
            <v>0.15749771924651484</v>
          </cell>
          <cell r="I18">
            <v>0.91663344272469005</v>
          </cell>
          <cell r="J18">
            <v>0.23040695414410786</v>
          </cell>
          <cell r="K18">
            <v>0.26785669520016603</v>
          </cell>
          <cell r="L18">
            <v>0.33047254999523429</v>
          </cell>
          <cell r="M18">
            <v>0.2663624994849591</v>
          </cell>
          <cell r="N18">
            <v>1.095348036249975</v>
          </cell>
          <cell r="O18">
            <v>0.38758624202344522</v>
          </cell>
          <cell r="P18">
            <v>0.44883960062127259</v>
          </cell>
          <cell r="Q18">
            <v>0.54489863012803152</v>
          </cell>
          <cell r="R18">
            <v>0.59657471201075341</v>
          </cell>
          <cell r="S18">
            <v>1.9780234557027241</v>
          </cell>
          <cell r="T18">
            <v>0.70139640241257761</v>
          </cell>
          <cell r="U18">
            <v>0.69373617801566034</v>
          </cell>
          <cell r="V18">
            <v>0.7142093906397442</v>
          </cell>
          <cell r="W18">
            <v>0.74947085882413444</v>
          </cell>
          <cell r="X18">
            <v>2.8588410984965797</v>
          </cell>
        </row>
        <row r="19">
          <cell r="B19" t="str">
            <v xml:space="preserve"> - Cash Flow from Operations</v>
          </cell>
          <cell r="C19">
            <v>3182</v>
          </cell>
          <cell r="D19">
            <v>2803</v>
          </cell>
          <cell r="E19">
            <v>469</v>
          </cell>
          <cell r="F19">
            <v>596</v>
          </cell>
          <cell r="G19">
            <v>543</v>
          </cell>
          <cell r="H19">
            <v>258</v>
          </cell>
          <cell r="I19">
            <v>1866</v>
          </cell>
          <cell r="J19">
            <v>522</v>
          </cell>
          <cell r="K19">
            <v>607</v>
          </cell>
          <cell r="L19">
            <v>663</v>
          </cell>
          <cell r="M19">
            <v>993</v>
          </cell>
          <cell r="N19">
            <v>2785</v>
          </cell>
          <cell r="O19">
            <v>454.64809562598134</v>
          </cell>
          <cell r="P19">
            <v>587.46073915693796</v>
          </cell>
          <cell r="Q19">
            <v>867.30830484304067</v>
          </cell>
          <cell r="R19">
            <v>919.15658264186027</v>
          </cell>
          <cell r="S19">
            <v>2828.5737222678199</v>
          </cell>
          <cell r="T19">
            <v>1030.1782856876512</v>
          </cell>
          <cell r="U19">
            <v>1021.9244597852337</v>
          </cell>
          <cell r="V19">
            <v>1041.9663762786204</v>
          </cell>
          <cell r="W19">
            <v>1076.3268254403795</v>
          </cell>
          <cell r="X19">
            <v>4170.3959471918843</v>
          </cell>
        </row>
        <row r="20">
          <cell r="B20" t="str">
            <v xml:space="preserve"> - Capital Costs</v>
          </cell>
          <cell r="C20">
            <v>1102</v>
          </cell>
          <cell r="D20">
            <v>1170</v>
          </cell>
          <cell r="E20">
            <v>238</v>
          </cell>
          <cell r="F20">
            <v>333</v>
          </cell>
          <cell r="G20">
            <v>285</v>
          </cell>
          <cell r="H20">
            <v>407</v>
          </cell>
          <cell r="I20">
            <v>1263</v>
          </cell>
          <cell r="J20">
            <v>180</v>
          </cell>
          <cell r="K20">
            <v>221</v>
          </cell>
          <cell r="L20">
            <v>173</v>
          </cell>
          <cell r="M20">
            <v>293</v>
          </cell>
          <cell r="N20">
            <v>867</v>
          </cell>
          <cell r="O20">
            <v>325</v>
          </cell>
          <cell r="P20">
            <v>325</v>
          </cell>
          <cell r="Q20">
            <v>325</v>
          </cell>
          <cell r="R20">
            <v>325</v>
          </cell>
          <cell r="S20">
            <v>1300</v>
          </cell>
          <cell r="T20" t="e">
            <v>#REF!</v>
          </cell>
          <cell r="U20" t="e">
            <v>#REF!</v>
          </cell>
          <cell r="V20" t="e">
            <v>#REF!</v>
          </cell>
          <cell r="W20" t="e">
            <v>#REF!</v>
          </cell>
          <cell r="X20">
            <v>1200</v>
          </cell>
        </row>
        <row r="21">
          <cell r="B21" t="str">
            <v xml:space="preserve"> - Free Cash Flow</v>
          </cell>
          <cell r="C21">
            <v>1749</v>
          </cell>
          <cell r="D21">
            <v>1241</v>
          </cell>
          <cell r="E21">
            <v>-1</v>
          </cell>
          <cell r="F21">
            <v>97</v>
          </cell>
          <cell r="G21">
            <v>57</v>
          </cell>
          <cell r="H21">
            <v>423</v>
          </cell>
          <cell r="I21">
            <v>576</v>
          </cell>
          <cell r="J21">
            <v>-210</v>
          </cell>
          <cell r="K21">
            <v>1024</v>
          </cell>
          <cell r="L21">
            <v>309</v>
          </cell>
          <cell r="M21">
            <v>306</v>
          </cell>
          <cell r="N21">
            <v>1429</v>
          </cell>
          <cell r="O21">
            <v>-97.301256772673014</v>
          </cell>
          <cell r="P21">
            <v>385.05790841891371</v>
          </cell>
          <cell r="Q21">
            <v>536.62419867432834</v>
          </cell>
          <cell r="R21">
            <v>759.07588202683155</v>
          </cell>
          <cell r="S21">
            <v>1583.4567323474002</v>
          </cell>
          <cell r="T21">
            <v>573.25622512012956</v>
          </cell>
          <cell r="U21">
            <v>706.21810446559471</v>
          </cell>
          <cell r="V21">
            <v>687.73109490926663</v>
          </cell>
          <cell r="W21">
            <v>812.7650052009742</v>
          </cell>
          <cell r="X21">
            <v>2779.9704296959653</v>
          </cell>
        </row>
        <row r="22">
          <cell r="B22" t="str">
            <v xml:space="preserve"> - Total Cash Flow</v>
          </cell>
          <cell r="C22">
            <v>94</v>
          </cell>
          <cell r="D22">
            <v>223</v>
          </cell>
          <cell r="E22">
            <v>62</v>
          </cell>
          <cell r="F22">
            <v>-128</v>
          </cell>
          <cell r="G22">
            <v>66</v>
          </cell>
          <cell r="H22">
            <v>-112</v>
          </cell>
          <cell r="I22">
            <v>-112</v>
          </cell>
          <cell r="J22">
            <v>18</v>
          </cell>
          <cell r="K22">
            <v>54</v>
          </cell>
          <cell r="L22">
            <v>-35</v>
          </cell>
          <cell r="M22">
            <v>182.81346120000001</v>
          </cell>
          <cell r="N22">
            <v>219.81346119999989</v>
          </cell>
          <cell r="O22">
            <v>-282.28279557267297</v>
          </cell>
          <cell r="P22">
            <v>231.03136961891369</v>
          </cell>
          <cell r="Q22">
            <v>311.55265987432836</v>
          </cell>
          <cell r="R22">
            <v>248.95934322683161</v>
          </cell>
          <cell r="S22">
            <v>509.26057714740045</v>
          </cell>
          <cell r="T22">
            <v>79.84468632012954</v>
          </cell>
          <cell r="U22">
            <v>212.76156566559473</v>
          </cell>
          <cell r="V22">
            <v>194.2295561092667</v>
          </cell>
          <cell r="W22">
            <v>319.21846640097419</v>
          </cell>
          <cell r="X22">
            <v>806.05427449596573</v>
          </cell>
        </row>
        <row r="23">
          <cell r="B23" t="str">
            <v xml:space="preserve"> - OCF Per Share</v>
          </cell>
          <cell r="C23">
            <v>3.8654033041788143</v>
          </cell>
          <cell r="D23">
            <v>3.23447957535195</v>
          </cell>
          <cell r="E23">
            <v>0.54908315493838222</v>
          </cell>
          <cell r="F23">
            <v>0.69963086336987634</v>
          </cell>
          <cell r="G23">
            <v>0.64086703952185131</v>
          </cell>
          <cell r="H23">
            <v>0.30552189147068293</v>
          </cell>
          <cell r="I23">
            <v>2.1956842158206311</v>
          </cell>
          <cell r="J23">
            <v>0.61678169263191951</v>
          </cell>
          <cell r="K23">
            <v>0.71625116293612678</v>
          </cell>
          <cell r="L23">
            <v>0.77149049523535329</v>
          </cell>
          <cell r="M23">
            <v>1.138801179663155</v>
          </cell>
          <cell r="N23">
            <v>3.2512781968283639</v>
          </cell>
          <cell r="O23">
            <v>0.52122428638551155</v>
          </cell>
          <cell r="P23">
            <v>0.67325373763074936</v>
          </cell>
          <cell r="Q23">
            <v>0.99362873078873482</v>
          </cell>
          <cell r="R23">
            <v>1.0526667340035594</v>
          </cell>
          <cell r="S23">
            <v>3.2411025811688439</v>
          </cell>
          <cell r="T23">
            <v>1.1794094438122711</v>
          </cell>
          <cell r="U23">
            <v>1.1695582784542975</v>
          </cell>
          <cell r="V23">
            <v>1.1920862890269963</v>
          </cell>
          <cell r="W23">
            <v>1.2309746762561018</v>
          </cell>
          <cell r="X23">
            <v>4.7720591063163686</v>
          </cell>
        </row>
        <row r="24">
          <cell r="B24" t="str">
            <v xml:space="preserve"> - Common Dividend Per Share</v>
          </cell>
          <cell r="C24">
            <v>0.5</v>
          </cell>
          <cell r="D24">
            <v>0.6</v>
          </cell>
          <cell r="E24">
            <v>0.15</v>
          </cell>
          <cell r="F24">
            <v>0.15</v>
          </cell>
          <cell r="G24">
            <v>0.15</v>
          </cell>
          <cell r="H24">
            <v>0.15</v>
          </cell>
          <cell r="I24">
            <v>0.6</v>
          </cell>
          <cell r="J24">
            <v>0.15</v>
          </cell>
          <cell r="K24">
            <v>0.15</v>
          </cell>
          <cell r="L24">
            <v>0.15</v>
          </cell>
          <cell r="M24">
            <v>0.15</v>
          </cell>
          <cell r="N24">
            <v>0.6</v>
          </cell>
          <cell r="O24">
            <v>0.15</v>
          </cell>
          <cell r="P24">
            <v>0.15</v>
          </cell>
          <cell r="Q24">
            <v>0.15</v>
          </cell>
          <cell r="R24">
            <v>0.15</v>
          </cell>
          <cell r="S24">
            <v>0.6</v>
          </cell>
          <cell r="X24">
            <v>0.6</v>
          </cell>
        </row>
        <row r="26">
          <cell r="B26" t="str">
            <v>Valuation Measures</v>
          </cell>
        </row>
        <row r="27">
          <cell r="B27" t="str">
            <v xml:space="preserve"> - Price / Earnings</v>
          </cell>
          <cell r="C27">
            <v>17.723044549763035</v>
          </cell>
          <cell r="D27">
            <v>25.410195245641837</v>
          </cell>
          <cell r="I27">
            <v>32.455721789473685</v>
          </cell>
          <cell r="N27">
            <v>23.782395309882123</v>
          </cell>
          <cell r="S27">
            <v>17.305153738856575</v>
          </cell>
          <cell r="X27">
            <v>11.973383206922911</v>
          </cell>
        </row>
        <row r="28">
          <cell r="B28" t="str">
            <v xml:space="preserve"> - EV/EBITDA</v>
          </cell>
          <cell r="C28">
            <v>8.3888997285067859</v>
          </cell>
          <cell r="D28">
            <v>10.750372051484108</v>
          </cell>
          <cell r="I28">
            <v>12.694730642642908</v>
          </cell>
          <cell r="N28">
            <v>10.215675086167513</v>
          </cell>
          <cell r="S28">
            <v>8.6934496533113812</v>
          </cell>
          <cell r="X28">
            <v>6.6012657758142632</v>
          </cell>
        </row>
        <row r="29">
          <cell r="B29" t="str">
            <v xml:space="preserve"> - Price / Sales</v>
          </cell>
          <cell r="C29">
            <v>1.1552556070435589</v>
          </cell>
          <cell r="D29">
            <v>1.4254196737342757</v>
          </cell>
          <cell r="I29">
            <v>1.2439849302299757</v>
          </cell>
          <cell r="N29">
            <v>1.0601515855315973</v>
          </cell>
          <cell r="S29">
            <v>1.3009054335408679</v>
          </cell>
          <cell r="X29">
            <v>1.2280720786477841</v>
          </cell>
        </row>
        <row r="30">
          <cell r="B30" t="str">
            <v xml:space="preserve"> - Price / Cash Flow</v>
          </cell>
          <cell r="C30">
            <v>8.2265671904462607</v>
          </cell>
          <cell r="D30">
            <v>11.440480342490188</v>
          </cell>
          <cell r="I30">
            <v>13.508503023177919</v>
          </cell>
          <cell r="N30">
            <v>8.1561249090125685</v>
          </cell>
          <cell r="S30">
            <v>10.566666478891241</v>
          </cell>
          <cell r="X30">
            <v>7.1272372049407187</v>
          </cell>
        </row>
        <row r="31">
          <cell r="B31" t="str">
            <v xml:space="preserve"> - Price / Book Value</v>
          </cell>
          <cell r="C31">
            <v>2.2917997548590443</v>
          </cell>
          <cell r="D31">
            <v>3.0212612021857921</v>
          </cell>
          <cell r="I31">
            <v>2.5468930466404753</v>
          </cell>
          <cell r="N31">
            <v>1.8479561261656314</v>
          </cell>
          <cell r="S31">
            <v>2.2493071625035874</v>
          </cell>
          <cell r="X31">
            <v>1.9604928324562292</v>
          </cell>
        </row>
        <row r="32">
          <cell r="B32" t="str">
            <v xml:space="preserve"> - Return on Assets</v>
          </cell>
          <cell r="C32">
            <v>4.6827174907702503E-2</v>
          </cell>
          <cell r="D32">
            <v>3.2022570975136659E-2</v>
          </cell>
          <cell r="I32">
            <v>1.4089231801408923E-2</v>
          </cell>
          <cell r="N32">
            <v>2.957964113399136E-2</v>
          </cell>
          <cell r="S32">
            <v>5.3347176005599066E-2</v>
          </cell>
          <cell r="X32">
            <v>7.5359116944205481E-2</v>
          </cell>
        </row>
        <row r="33">
          <cell r="B33" t="str">
            <v xml:space="preserve"> - Return on Equity</v>
          </cell>
          <cell r="C33">
            <v>0.12992470670635614</v>
          </cell>
          <cell r="D33">
            <v>8.5547390239306575E-2</v>
          </cell>
          <cell r="I33">
            <v>4.2308854638863705E-2</v>
          </cell>
          <cell r="N33">
            <v>7.7681159420289858E-2</v>
          </cell>
          <cell r="S33">
            <v>0.12997903378650993</v>
          </cell>
          <cell r="X33">
            <v>0.16373758348623541</v>
          </cell>
        </row>
        <row r="34">
          <cell r="B34" t="str">
            <v xml:space="preserve"> - Return on Capital Employed</v>
          </cell>
          <cell r="C34">
            <v>7.9926494464585635E-2</v>
          </cell>
          <cell r="D34">
            <v>5.2438702185509063E-2</v>
          </cell>
          <cell r="I34">
            <v>2.7415759623940536E-2</v>
          </cell>
          <cell r="N34">
            <v>4.5591720561467868E-2</v>
          </cell>
          <cell r="S34">
            <v>7.7849148495668527E-2</v>
          </cell>
          <cell r="X34">
            <v>0.1031844212852726</v>
          </cell>
        </row>
        <row r="35">
          <cell r="B35" t="str">
            <v xml:space="preserve"> - EV / P2 Reserve Oz</v>
          </cell>
          <cell r="C35" t="e">
            <v>#REF!</v>
          </cell>
          <cell r="D35" t="e">
            <v>#REF!</v>
          </cell>
          <cell r="I35" t="e">
            <v>#REF!</v>
          </cell>
        </row>
        <row r="36">
          <cell r="B36" t="str">
            <v xml:space="preserve"> - EV / Production Oz</v>
          </cell>
          <cell r="C36" t="e">
            <v>#REF!</v>
          </cell>
          <cell r="D36" t="e">
            <v>#REF!</v>
          </cell>
          <cell r="I36" t="e">
            <v>#REF!</v>
          </cell>
        </row>
        <row r="38">
          <cell r="B38" t="str">
            <v>Capital Structure</v>
          </cell>
        </row>
        <row r="39">
          <cell r="B39" t="str">
            <v xml:space="preserve"> - Cash and Cash-Equivalents</v>
          </cell>
          <cell r="C39">
            <v>371</v>
          </cell>
          <cell r="D39">
            <v>527</v>
          </cell>
          <cell r="E39">
            <v>617</v>
          </cell>
          <cell r="F39">
            <v>451</v>
          </cell>
          <cell r="G39">
            <v>537</v>
          </cell>
          <cell r="H39">
            <v>413</v>
          </cell>
          <cell r="I39">
            <v>413</v>
          </cell>
          <cell r="J39">
            <v>370</v>
          </cell>
          <cell r="K39">
            <v>430</v>
          </cell>
          <cell r="L39">
            <v>393</v>
          </cell>
          <cell r="M39">
            <v>576</v>
          </cell>
          <cell r="N39">
            <v>576</v>
          </cell>
          <cell r="O39">
            <v>293.71720442732703</v>
          </cell>
          <cell r="P39">
            <v>524.74857404624072</v>
          </cell>
          <cell r="Q39">
            <v>836.30123392056908</v>
          </cell>
          <cell r="R39">
            <v>1085.2605771474007</v>
          </cell>
          <cell r="S39">
            <v>1085.2605771474007</v>
          </cell>
          <cell r="T39">
            <v>1165.1052634675302</v>
          </cell>
          <cell r="U39">
            <v>1377.8668291331251</v>
          </cell>
          <cell r="V39">
            <v>1572.0963852423918</v>
          </cell>
          <cell r="W39">
            <v>1891.314851643366</v>
          </cell>
          <cell r="X39">
            <v>1891.314851643366</v>
          </cell>
        </row>
        <row r="40">
          <cell r="B40" t="str">
            <v xml:space="preserve"> - Working Capital</v>
          </cell>
          <cell r="C40">
            <v>2399</v>
          </cell>
          <cell r="D40">
            <v>1301</v>
          </cell>
          <cell r="E40">
            <v>1626</v>
          </cell>
          <cell r="F40">
            <v>2047</v>
          </cell>
          <cell r="G40">
            <v>2011</v>
          </cell>
          <cell r="H40">
            <v>1561</v>
          </cell>
          <cell r="I40">
            <v>1561</v>
          </cell>
          <cell r="J40">
            <v>2025</v>
          </cell>
          <cell r="K40">
            <v>1760</v>
          </cell>
          <cell r="L40">
            <v>1980</v>
          </cell>
          <cell r="M40">
            <v>1659</v>
          </cell>
          <cell r="N40">
            <v>1659</v>
          </cell>
          <cell r="O40">
            <v>1813.15028311182</v>
          </cell>
          <cell r="P40">
            <v>2034.2675062277449</v>
          </cell>
          <cell r="Q40">
            <v>1796.8006668369123</v>
          </cell>
          <cell r="R40">
            <v>1667.1128479170195</v>
          </cell>
          <cell r="S40">
            <v>1667.1128479170195</v>
          </cell>
          <cell r="T40">
            <v>1665.5220397078988</v>
          </cell>
          <cell r="U40">
            <v>1856.1354208555776</v>
          </cell>
          <cell r="V40">
            <v>1696.6333942470058</v>
          </cell>
          <cell r="W40">
            <v>1698.3027750554681</v>
          </cell>
          <cell r="X40">
            <v>1698.3027750554681</v>
          </cell>
        </row>
        <row r="41">
          <cell r="B41" t="str">
            <v xml:space="preserve"> - Current Ratio</v>
          </cell>
          <cell r="C41">
            <v>0.95272818707568518</v>
          </cell>
          <cell r="D41">
            <v>1.3201637666325485</v>
          </cell>
          <cell r="E41">
            <v>1.4229487713452729</v>
          </cell>
          <cell r="F41">
            <v>1.4949668023131291</v>
          </cell>
          <cell r="G41">
            <v>1.5335448776065277</v>
          </cell>
          <cell r="H41">
            <v>1.415153553015019</v>
          </cell>
          <cell r="I41">
            <v>1.415153553015019</v>
          </cell>
          <cell r="J41">
            <v>1.5203547873550147</v>
          </cell>
          <cell r="K41">
            <v>1.4473627556512378</v>
          </cell>
          <cell r="L41">
            <v>1.4696609803498164</v>
          </cell>
          <cell r="M41">
            <v>1.3257277734067663</v>
          </cell>
          <cell r="N41">
            <v>1.3257277734067663</v>
          </cell>
          <cell r="O41">
            <v>1.2327322116973316</v>
          </cell>
          <cell r="P41">
            <v>1.2319089310414251</v>
          </cell>
          <cell r="Q41">
            <v>1.1898902384876715</v>
          </cell>
          <cell r="R41">
            <v>1.2093741642021729</v>
          </cell>
          <cell r="S41">
            <v>1.2093741642021729</v>
          </cell>
          <cell r="T41">
            <v>1.2693046290395731</v>
          </cell>
          <cell r="U41">
            <v>1.3814245022618212</v>
          </cell>
          <cell r="V41">
            <v>1.4487123245107103</v>
          </cell>
          <cell r="W41">
            <v>1.5646680133636615</v>
          </cell>
          <cell r="X41">
            <v>1.5646680133636615</v>
          </cell>
        </row>
        <row r="42">
          <cell r="B42" t="str">
            <v xml:space="preserve"> - PP&amp;E</v>
          </cell>
          <cell r="C42">
            <v>12850</v>
          </cell>
          <cell r="D42">
            <v>11530</v>
          </cell>
          <cell r="E42">
            <v>11999</v>
          </cell>
          <cell r="F42">
            <v>12198</v>
          </cell>
          <cell r="G42">
            <v>12213</v>
          </cell>
          <cell r="H42">
            <v>12111</v>
          </cell>
          <cell r="I42">
            <v>12111</v>
          </cell>
          <cell r="J42">
            <v>12186</v>
          </cell>
          <cell r="K42">
            <v>12287</v>
          </cell>
          <cell r="L42">
            <v>12394</v>
          </cell>
          <cell r="M42">
            <v>12557</v>
          </cell>
          <cell r="N42">
            <v>12557</v>
          </cell>
          <cell r="O42">
            <v>12564.012500000001</v>
          </cell>
          <cell r="P42">
            <v>12570.8496875</v>
          </cell>
          <cell r="Q42">
            <v>12577.5159453125</v>
          </cell>
          <cell r="R42">
            <v>12584.015546679688</v>
          </cell>
          <cell r="S42">
            <v>12584.015546679688</v>
          </cell>
          <cell r="T42">
            <v>12565.665158012696</v>
          </cell>
          <cell r="U42">
            <v>12547.773529062379</v>
          </cell>
          <cell r="V42">
            <v>12530.329190835819</v>
          </cell>
          <cell r="W42">
            <v>12513.320961064923</v>
          </cell>
          <cell r="X42">
            <v>12513.320961064923</v>
          </cell>
        </row>
        <row r="43">
          <cell r="B43" t="str">
            <v xml:space="preserve"> - Total Debt </v>
          </cell>
          <cell r="C43">
            <v>8133</v>
          </cell>
          <cell r="D43">
            <v>6648</v>
          </cell>
          <cell r="E43">
            <v>7037</v>
          </cell>
          <cell r="F43">
            <v>7307</v>
          </cell>
          <cell r="G43">
            <v>8132</v>
          </cell>
          <cell r="H43">
            <v>8487</v>
          </cell>
          <cell r="I43">
            <v>8487</v>
          </cell>
          <cell r="J43">
            <v>8779</v>
          </cell>
          <cell r="K43">
            <v>8057</v>
          </cell>
          <cell r="L43">
            <v>7855</v>
          </cell>
          <cell r="M43">
            <v>7271</v>
          </cell>
          <cell r="N43">
            <v>7271</v>
          </cell>
          <cell r="O43">
            <v>7216</v>
          </cell>
          <cell r="P43">
            <v>7192</v>
          </cell>
          <cell r="Q43">
            <v>7097</v>
          </cell>
          <cell r="R43">
            <v>6717</v>
          </cell>
          <cell r="S43">
            <v>6717</v>
          </cell>
          <cell r="T43">
            <v>6353.75</v>
          </cell>
          <cell r="U43">
            <v>5990.5</v>
          </cell>
          <cell r="V43">
            <v>5627.25</v>
          </cell>
          <cell r="W43">
            <v>5264</v>
          </cell>
          <cell r="X43">
            <v>5264</v>
          </cell>
        </row>
        <row r="44">
          <cell r="B44" t="str">
            <v xml:space="preserve"> - Total Debt / Total Capital</v>
          </cell>
          <cell r="C44">
            <v>0.41590386090513937</v>
          </cell>
          <cell r="D44">
            <v>0.38512339242266247</v>
          </cell>
          <cell r="E44">
            <v>0.40083162451583504</v>
          </cell>
          <cell r="F44">
            <v>0.40170423309510722</v>
          </cell>
          <cell r="G44">
            <v>0.43117709437963947</v>
          </cell>
          <cell r="H44">
            <v>0.46089931573802539</v>
          </cell>
          <cell r="I44">
            <v>0.46089931573802539</v>
          </cell>
          <cell r="J44">
            <v>0.46543314600784647</v>
          </cell>
          <cell r="K44">
            <v>0.43678846362354984</v>
          </cell>
          <cell r="L44">
            <v>0.41403120387940123</v>
          </cell>
          <cell r="M44">
            <v>0.37583996691822597</v>
          </cell>
          <cell r="N44">
            <v>0.37583996691822597</v>
          </cell>
          <cell r="O44">
            <v>0.37006839715680367</v>
          </cell>
          <cell r="P44">
            <v>0.36439700594690605</v>
          </cell>
          <cell r="Q44">
            <v>0.35507601815443723</v>
          </cell>
          <cell r="R44">
            <v>0.33588251900303068</v>
          </cell>
          <cell r="S44">
            <v>0.33588251900303068</v>
          </cell>
          <cell r="T44">
            <v>0.31583511820927668</v>
          </cell>
          <cell r="U44">
            <v>0.29611948384150732</v>
          </cell>
          <cell r="V44">
            <v>0.27637698030142616</v>
          </cell>
          <cell r="W44">
            <v>0.2564984051325081</v>
          </cell>
          <cell r="X44">
            <v>0.2564984051325081</v>
          </cell>
        </row>
        <row r="45">
          <cell r="B45" t="str">
            <v xml:space="preserve"> - LTD Debt / Total Capital</v>
          </cell>
          <cell r="C45">
            <v>0.25502429046279723</v>
          </cell>
          <cell r="D45">
            <v>0.36982968369829683</v>
          </cell>
          <cell r="E45">
            <v>0.38875598086124402</v>
          </cell>
          <cell r="F45">
            <v>0.39142385926333151</v>
          </cell>
          <cell r="G45">
            <v>0.42089077412513254</v>
          </cell>
          <cell r="H45">
            <v>0.45427392201585748</v>
          </cell>
          <cell r="I45">
            <v>0.45427392201585748</v>
          </cell>
          <cell r="J45">
            <v>0.45976036475453291</v>
          </cell>
          <cell r="K45">
            <v>0.43071668654450829</v>
          </cell>
          <cell r="L45">
            <v>0.40359477124183007</v>
          </cell>
          <cell r="M45">
            <v>0.34591129949343535</v>
          </cell>
          <cell r="N45">
            <v>0.34591129949343535</v>
          </cell>
          <cell r="O45">
            <v>0.32456629275306559</v>
          </cell>
          <cell r="P45">
            <v>0.30225394034708952</v>
          </cell>
          <cell r="Q45">
            <v>0.28029091485214824</v>
          </cell>
          <cell r="R45">
            <v>0.26197536356362627</v>
          </cell>
          <cell r="S45">
            <v>0.26197536356362627</v>
          </cell>
          <cell r="T45">
            <v>0.25301605377693775</v>
          </cell>
          <cell r="U45">
            <v>0.24424111003436905</v>
          </cell>
          <cell r="V45">
            <v>0.23535447858268857</v>
          </cell>
          <cell r="W45">
            <v>0.22623899981577414</v>
          </cell>
          <cell r="X45">
            <v>0.22623899981577414</v>
          </cell>
        </row>
        <row r="46">
          <cell r="B46" t="str">
            <v xml:space="preserve"> - Net LTD / Total Capital</v>
          </cell>
          <cell r="C46">
            <v>0.23605216057274353</v>
          </cell>
          <cell r="D46">
            <v>0.33930019696443053</v>
          </cell>
          <cell r="E46">
            <v>0.35361130097972204</v>
          </cell>
          <cell r="F46">
            <v>0.36663001649257831</v>
          </cell>
          <cell r="G46">
            <v>0.39241781548250265</v>
          </cell>
          <cell r="H46">
            <v>0.43184533507114153</v>
          </cell>
          <cell r="I46">
            <v>0.43184533507114153</v>
          </cell>
          <cell r="J46">
            <v>0.44014420528045806</v>
          </cell>
          <cell r="K46">
            <v>0.40740539954461674</v>
          </cell>
          <cell r="L46">
            <v>0.38288003373392365</v>
          </cell>
          <cell r="M46">
            <v>0.3161377028843172</v>
          </cell>
          <cell r="N46">
            <v>0.3161377028843172</v>
          </cell>
          <cell r="O46">
            <v>0.30950317536672994</v>
          </cell>
          <cell r="P46">
            <v>0.27566650858160591</v>
          </cell>
          <cell r="Q46">
            <v>0.2384492194712608</v>
          </cell>
          <cell r="R46">
            <v>0.20770708063568941</v>
          </cell>
          <cell r="S46">
            <v>0.20770708063568941</v>
          </cell>
          <cell r="T46">
            <v>0.19510046713699791</v>
          </cell>
          <cell r="U46">
            <v>0.17613106675830939</v>
          </cell>
          <cell r="V46">
            <v>0.15814247419402983</v>
          </cell>
          <cell r="W46">
            <v>0.13408108890202994</v>
          </cell>
          <cell r="X46">
            <v>0.13408108890202994</v>
          </cell>
        </row>
        <row r="47">
          <cell r="B47" t="str">
            <v xml:space="preserve"> - Total Debt / EBITDA</v>
          </cell>
          <cell r="C47">
            <v>1.8400452488687782</v>
          </cell>
          <cell r="D47">
            <v>1.7462568951930655</v>
          </cell>
          <cell r="E47">
            <v>10.581954887218044</v>
          </cell>
          <cell r="F47">
            <v>9.6909814323607435</v>
          </cell>
          <cell r="G47">
            <v>10.714097496706191</v>
          </cell>
          <cell r="H47">
            <v>13.199066874027993</v>
          </cell>
          <cell r="I47">
            <v>2.9947071277346509</v>
          </cell>
          <cell r="J47">
            <v>11.993169398907105</v>
          </cell>
          <cell r="K47">
            <v>10.36936936936937</v>
          </cell>
          <cell r="L47">
            <v>9.8187499999999996</v>
          </cell>
          <cell r="M47">
            <v>8.6251482799525512</v>
          </cell>
          <cell r="N47">
            <v>2.3067893401015227</v>
          </cell>
          <cell r="O47">
            <v>7.4562582633006151</v>
          </cell>
          <cell r="P47">
            <v>6.8062887102714678</v>
          </cell>
          <cell r="Q47">
            <v>5.9464315997453614</v>
          </cell>
          <cell r="R47">
            <v>5.3143214931432849</v>
          </cell>
          <cell r="S47">
            <v>1.4987016179479675</v>
          </cell>
          <cell r="T47">
            <v>4.5275782505043383</v>
          </cell>
          <cell r="U47">
            <v>4.3182129094703932</v>
          </cell>
          <cell r="V47">
            <v>3.988308952934307</v>
          </cell>
          <cell r="W47">
            <v>3.6174918042336479</v>
          </cell>
          <cell r="X47">
            <v>0.93057856390512972</v>
          </cell>
        </row>
        <row r="48">
          <cell r="B48" t="str">
            <v xml:space="preserve"> - EBITDA / Interest Expense</v>
          </cell>
          <cell r="C48">
            <v>10.351288056206089</v>
          </cell>
          <cell r="D48">
            <v>10.261455525606468</v>
          </cell>
          <cell r="E48">
            <v>8.8666666666666671</v>
          </cell>
          <cell r="F48">
            <v>9.0843373493975896</v>
          </cell>
          <cell r="G48">
            <v>7.9894736842105267</v>
          </cell>
          <cell r="H48">
            <v>6.6288659793814437</v>
          </cell>
          <cell r="I48">
            <v>8.0971428571428579</v>
          </cell>
          <cell r="J48">
            <v>8.3181818181818183</v>
          </cell>
          <cell r="K48">
            <v>9.5925925925925934</v>
          </cell>
          <cell r="L48">
            <v>10.810810810810811</v>
          </cell>
          <cell r="M48">
            <v>11.873239436619718</v>
          </cell>
          <cell r="N48">
            <v>10.038216560509554</v>
          </cell>
          <cell r="O48">
            <v>13.771293299303371</v>
          </cell>
          <cell r="P48">
            <v>14.895563603711263</v>
          </cell>
          <cell r="Q48">
            <v>17.178139080953429</v>
          </cell>
          <cell r="R48">
            <v>19.169860591495191</v>
          </cell>
          <cell r="S48">
            <v>16.202026418436649</v>
          </cell>
          <cell r="T48">
            <v>20.608116894773342</v>
          </cell>
          <cell r="U48">
            <v>21.808591506021337</v>
          </cell>
          <cell r="V48">
            <v>24.13486198310185</v>
          </cell>
          <cell r="W48">
            <v>27.248606786103412</v>
          </cell>
          <cell r="X48">
            <v>23.224026385521597</v>
          </cell>
        </row>
        <row r="50">
          <cell r="B50" t="str">
            <v>Note:  Ratios calculated at $34.23 Per Share</v>
          </cell>
          <cell r="I50" t="str">
            <v>Source:  Company Reports and Smith Barney</v>
          </cell>
          <cell r="J50" t="str">
            <v>Source:  Company Reports and Smith Barney estimates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"/>
      <sheetName val="IS"/>
      <sheetName val="BS"/>
      <sheetName val="CFLO"/>
      <sheetName val="Model Book"/>
      <sheetName val="Model Changes"/>
      <sheetName val="Segments"/>
      <sheetName val="Q Charts"/>
      <sheetName val="Inventory"/>
      <sheetName val="Sequentials"/>
      <sheetName val="Sales &amp; EPS Charts"/>
      <sheetName val="reportable sgmts"/>
      <sheetName val="ODM"/>
      <sheetName val="Y Charts"/>
      <sheetName val="CEMVAL"/>
      <sheetName val="Segment Matrix"/>
      <sheetName val="Employees"/>
      <sheetName val="LT obj"/>
      <sheetName val="Debt"/>
      <sheetName val="Debt Sens"/>
      <sheetName val="05 Analyst Day"/>
      <sheetName val="Sheet1"/>
      <sheetName val="CY"/>
      <sheetName val="dataCentral - SANM.US"/>
      <sheetName val="global tech template"/>
      <sheetName val="Off BS"/>
      <sheetName val="GENERIC"/>
      <sheetName val="Geo-rev"/>
      <sheetName val="Newisys"/>
      <sheetName val="Analyst Day Highlights"/>
      <sheetName val="dataciti - SANM.US"/>
      <sheetName val="segmts"/>
      <sheetName val="segmt matrix"/>
      <sheetName val="scenario"/>
      <sheetName val="new FactPage"/>
      <sheetName val="Charts"/>
      <sheetName val="SANM Current Mod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0">
          <cell r="G10" t="str">
            <v>NA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201"/>
      <sheetName val="7202"/>
      <sheetName val="7203"/>
      <sheetName val="7205"/>
      <sheetName val="7210"/>
      <sheetName val="7211"/>
      <sheetName val="7261"/>
      <sheetName val="7262"/>
      <sheetName val="7267"/>
      <sheetName val="7269"/>
      <sheetName val="7270"/>
      <sheetName val="Imports"/>
      <sheetName val="Jpn Make Only"/>
      <sheetName val="Total"/>
      <sheetName val="Daily Avg."/>
      <sheetName val="Output 1"/>
      <sheetName val="Shares"/>
      <sheetName val="Output 2"/>
      <sheetName val="SAAR"/>
      <sheetName val="Monthly Procedure"/>
      <sheetName val="Chart for report"/>
      <sheetName val="Chart for Monthly"/>
      <sheetName val="ToyotaDaihatsu"/>
      <sheetName val="Module1"/>
      <sheetName val="Module2"/>
      <sheetName val="RV Sales, Composition"/>
      <sheetName val="Output 3"/>
      <sheetName val="Data for Cli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R2" t="str">
            <v>Market Share</v>
          </cell>
          <cell r="S2" t="str">
            <v>Market Share</v>
          </cell>
          <cell r="AI2" t="str">
            <v>市場シェア（%）</v>
          </cell>
        </row>
        <row r="3">
          <cell r="B3" t="str">
            <v>Calendar</v>
          </cell>
          <cell r="C3">
            <v>1991</v>
          </cell>
          <cell r="D3">
            <v>1992</v>
          </cell>
          <cell r="E3">
            <v>1993</v>
          </cell>
          <cell r="F3">
            <v>1994</v>
          </cell>
          <cell r="G3">
            <v>1995</v>
          </cell>
          <cell r="H3">
            <v>1996</v>
          </cell>
          <cell r="I3">
            <v>1997</v>
          </cell>
          <cell r="J3">
            <v>1998</v>
          </cell>
          <cell r="K3">
            <v>1999</v>
          </cell>
          <cell r="L3">
            <v>36281</v>
          </cell>
          <cell r="M3">
            <v>36647</v>
          </cell>
          <cell r="N3" t="str">
            <v>YoY %</v>
          </cell>
          <cell r="O3" t="str">
            <v>CYTD '99</v>
          </cell>
          <cell r="P3" t="str">
            <v>CYTD '00</v>
          </cell>
          <cell r="Q3" t="str">
            <v>YoY %</v>
          </cell>
          <cell r="R3" t="str">
            <v>CYTD '99</v>
          </cell>
          <cell r="S3" t="str">
            <v>CYTD '00</v>
          </cell>
          <cell r="V3" t="str">
            <v>暦年</v>
          </cell>
          <cell r="W3" t="str">
            <v>暦年</v>
          </cell>
          <cell r="X3">
            <v>1994</v>
          </cell>
          <cell r="Y3">
            <v>1995</v>
          </cell>
          <cell r="Z3">
            <v>1996</v>
          </cell>
          <cell r="AA3">
            <v>1997</v>
          </cell>
          <cell r="AB3">
            <v>1998</v>
          </cell>
          <cell r="AC3">
            <v>1999</v>
          </cell>
          <cell r="AD3">
            <v>2000</v>
          </cell>
          <cell r="AE3">
            <v>36526</v>
          </cell>
          <cell r="AF3" t="str">
            <v>01年1月</v>
          </cell>
          <cell r="AG3" t="str">
            <v>前年比%</v>
          </cell>
          <cell r="AH3" t="str">
            <v>99暦年累計</v>
          </cell>
          <cell r="AI3" t="str">
            <v>00暦年累計</v>
          </cell>
          <cell r="AJ3" t="str">
            <v>前年比%</v>
          </cell>
        </row>
        <row r="5">
          <cell r="B5" t="str">
            <v xml:space="preserve">Car (excl. mini) total </v>
          </cell>
          <cell r="C5">
            <v>4027.9030000000002</v>
          </cell>
          <cell r="D5">
            <v>3679.8580000000002</v>
          </cell>
          <cell r="E5">
            <v>3427.0880000000011</v>
          </cell>
          <cell r="F5">
            <v>3398.6550000000002</v>
          </cell>
          <cell r="G5">
            <v>3543.5490000000004</v>
          </cell>
          <cell r="H5">
            <v>3711.346</v>
          </cell>
          <cell r="I5">
            <v>3574.8830000000007</v>
          </cell>
          <cell r="J5">
            <v>3145.7859999999996</v>
          </cell>
          <cell r="K5">
            <v>2917.9179999999997</v>
          </cell>
          <cell r="L5">
            <v>196.19099999999997</v>
          </cell>
          <cell r="M5">
            <v>203.17200000000003</v>
          </cell>
          <cell r="N5">
            <v>3.5582671988011905</v>
          </cell>
          <cell r="O5">
            <v>1273.0609999999997</v>
          </cell>
          <cell r="P5">
            <v>1275.3019999999999</v>
          </cell>
          <cell r="Q5">
            <v>0.17603241321508811</v>
          </cell>
          <cell r="R5">
            <v>100</v>
          </cell>
          <cell r="S5">
            <v>100</v>
          </cell>
          <cell r="V5" t="str">
            <v>乗用車合計</v>
          </cell>
          <cell r="W5" t="str">
            <v>乗用車合計</v>
          </cell>
          <cell r="X5">
            <v>3398.6550000000002</v>
          </cell>
          <cell r="Y5">
            <v>3543.5490000000004</v>
          </cell>
          <cell r="Z5">
            <v>3711.346</v>
          </cell>
          <cell r="AA5">
            <v>3574.8830000000007</v>
          </cell>
          <cell r="AB5">
            <v>3145.7859999999996</v>
          </cell>
          <cell r="AC5">
            <v>2917.9279999999994</v>
          </cell>
          <cell r="AD5">
            <v>2978.6040000000003</v>
          </cell>
          <cell r="AE5">
            <v>185.83700000000002</v>
          </cell>
          <cell r="AF5">
            <v>184.93599999999995</v>
          </cell>
          <cell r="AG5">
            <v>-0.48483348310619512</v>
          </cell>
          <cell r="AH5">
            <v>185.83700000000002</v>
          </cell>
          <cell r="AI5">
            <v>184.93599999999995</v>
          </cell>
          <cell r="AJ5">
            <v>-0.48483348310619512</v>
          </cell>
        </row>
        <row r="6">
          <cell r="B6" t="str">
            <v xml:space="preserve">   Toyota</v>
          </cell>
          <cell r="C6">
            <v>1728.3679999999999</v>
          </cell>
          <cell r="D6">
            <v>1574.2920000000001</v>
          </cell>
          <cell r="E6">
            <v>1465.203</v>
          </cell>
          <cell r="F6">
            <v>1416.8610000000001</v>
          </cell>
          <cell r="G6">
            <v>1372.5029999999999</v>
          </cell>
          <cell r="H6">
            <v>1404.4749999999999</v>
          </cell>
          <cell r="I6">
            <v>1323.877</v>
          </cell>
          <cell r="J6">
            <v>1139.585</v>
          </cell>
          <cell r="K6">
            <v>1153.3679999999999</v>
          </cell>
          <cell r="L6">
            <v>82.813999999999993</v>
          </cell>
          <cell r="M6">
            <v>84.116</v>
          </cell>
          <cell r="N6">
            <v>1.5721979375467932</v>
          </cell>
          <cell r="O6">
            <v>502.68099999999998</v>
          </cell>
          <cell r="P6">
            <v>525.33699999999999</v>
          </cell>
          <cell r="Q6">
            <v>4.5070332875123631</v>
          </cell>
          <cell r="R6">
            <v>39.486010489678037</v>
          </cell>
          <cell r="S6">
            <v>41.19314483941843</v>
          </cell>
          <cell r="V6" t="str">
            <v>　トヨタ自動車</v>
          </cell>
          <cell r="W6" t="str">
            <v>　トヨタ自動車</v>
          </cell>
          <cell r="X6">
            <v>1416.8610000000001</v>
          </cell>
          <cell r="Y6">
            <v>1372.5029999999999</v>
          </cell>
          <cell r="Z6">
            <v>1404.4749999999999</v>
          </cell>
          <cell r="AA6">
            <v>1323.877</v>
          </cell>
          <cell r="AB6">
            <v>1139.585</v>
          </cell>
          <cell r="AC6">
            <v>1153.3679999999999</v>
          </cell>
          <cell r="AD6">
            <v>1216.08</v>
          </cell>
          <cell r="AE6">
            <v>79.778999999999996</v>
          </cell>
          <cell r="AF6">
            <v>75.888999999999996</v>
          </cell>
          <cell r="AG6">
            <v>-4.8759698667569129</v>
          </cell>
          <cell r="AH6">
            <v>79.778999999999996</v>
          </cell>
          <cell r="AI6">
            <v>75.888999999999996</v>
          </cell>
          <cell r="AJ6">
            <v>-4.8759698667569129</v>
          </cell>
        </row>
        <row r="7">
          <cell r="B7" t="str">
            <v xml:space="preserve">   Nissan</v>
          </cell>
          <cell r="C7">
            <v>999.66600000000005</v>
          </cell>
          <cell r="D7">
            <v>885.65</v>
          </cell>
          <cell r="E7">
            <v>821.34699999999998</v>
          </cell>
          <cell r="F7">
            <v>758.94399999999996</v>
          </cell>
          <cell r="G7">
            <v>827.2</v>
          </cell>
          <cell r="H7">
            <v>813.56500000000005</v>
          </cell>
          <cell r="I7">
            <v>744.38599999999997</v>
          </cell>
          <cell r="J7">
            <v>687.32100000000003</v>
          </cell>
          <cell r="K7">
            <v>568.16999999999996</v>
          </cell>
          <cell r="L7">
            <v>36.414000000000001</v>
          </cell>
          <cell r="M7">
            <v>32.396999999999998</v>
          </cell>
          <cell r="N7">
            <v>-11.031471412094263</v>
          </cell>
          <cell r="O7">
            <v>267.67899999999997</v>
          </cell>
          <cell r="P7">
            <v>229.756</v>
          </cell>
          <cell r="Q7">
            <v>-14.167342227070478</v>
          </cell>
          <cell r="R7">
            <v>21.026408004015522</v>
          </cell>
          <cell r="S7">
            <v>18.015811156886762</v>
          </cell>
          <cell r="V7" t="str">
            <v>　日産自動車</v>
          </cell>
          <cell r="W7" t="str">
            <v>　日産自動車</v>
          </cell>
          <cell r="X7">
            <v>758.94399999999996</v>
          </cell>
          <cell r="Y7">
            <v>827.2</v>
          </cell>
          <cell r="Z7">
            <v>813.56500000000005</v>
          </cell>
          <cell r="AA7">
            <v>744.38599999999997</v>
          </cell>
          <cell r="AB7">
            <v>687.32100000000003</v>
          </cell>
          <cell r="AC7">
            <v>568.16999999999996</v>
          </cell>
          <cell r="AD7">
            <v>502.91199999999998</v>
          </cell>
          <cell r="AE7">
            <v>35.378999999999998</v>
          </cell>
          <cell r="AF7">
            <v>32.765000000000001</v>
          </cell>
          <cell r="AG7">
            <v>-7.3885638373046074</v>
          </cell>
          <cell r="AH7">
            <v>35.378999999999998</v>
          </cell>
          <cell r="AI7">
            <v>32.765000000000001</v>
          </cell>
          <cell r="AJ7">
            <v>-7.3885638373046074</v>
          </cell>
        </row>
        <row r="8">
          <cell r="B8" t="str">
            <v xml:space="preserve">   Honda</v>
          </cell>
          <cell r="C8">
            <v>433.95600000000002</v>
          </cell>
          <cell r="D8">
            <v>401.63499999999999</v>
          </cell>
          <cell r="E8">
            <v>339.85300000000001</v>
          </cell>
          <cell r="F8">
            <v>308.58499999999998</v>
          </cell>
          <cell r="G8">
            <v>380.08800000000002</v>
          </cell>
          <cell r="H8">
            <v>530.45699999999999</v>
          </cell>
          <cell r="I8">
            <v>546.71500000000003</v>
          </cell>
          <cell r="J8">
            <v>452.47300000000001</v>
          </cell>
          <cell r="K8">
            <v>391.16899999999998</v>
          </cell>
          <cell r="L8">
            <v>22.866</v>
          </cell>
          <cell r="M8">
            <v>29.710999999999999</v>
          </cell>
          <cell r="N8">
            <v>29.935275080906145</v>
          </cell>
          <cell r="O8">
            <v>156.53899999999999</v>
          </cell>
          <cell r="P8">
            <v>169.70099999999999</v>
          </cell>
          <cell r="Q8">
            <v>8.4081283258485193</v>
          </cell>
          <cell r="R8">
            <v>12.296268599854997</v>
          </cell>
          <cell r="S8">
            <v>13.306730484230403</v>
          </cell>
          <cell r="V8" t="str">
            <v>　本田技研</v>
          </cell>
          <cell r="W8" t="str">
            <v>　本田技研</v>
          </cell>
          <cell r="X8">
            <v>308.58499999999998</v>
          </cell>
          <cell r="Y8">
            <v>380.08800000000002</v>
          </cell>
          <cell r="Z8">
            <v>530.45699999999999</v>
          </cell>
          <cell r="AA8">
            <v>546.71500000000003</v>
          </cell>
          <cell r="AB8">
            <v>452.47300000000001</v>
          </cell>
          <cell r="AC8">
            <v>391.16899999999998</v>
          </cell>
          <cell r="AD8">
            <v>449.267</v>
          </cell>
          <cell r="AE8">
            <v>21.638999999999999</v>
          </cell>
          <cell r="AF8">
            <v>26.574999999999999</v>
          </cell>
          <cell r="AG8">
            <v>22.810665927260953</v>
          </cell>
          <cell r="AH8">
            <v>21.638999999999999</v>
          </cell>
          <cell r="AI8">
            <v>26.574999999999999</v>
          </cell>
          <cell r="AJ8">
            <v>22.810665927260953</v>
          </cell>
        </row>
        <row r="9">
          <cell r="B9" t="str">
            <v xml:space="preserve">   Mazda</v>
          </cell>
          <cell r="C9">
            <v>307.13499999999999</v>
          </cell>
          <cell r="D9">
            <v>274.738</v>
          </cell>
          <cell r="E9">
            <v>228.001</v>
          </cell>
          <cell r="F9">
            <v>223.285</v>
          </cell>
          <cell r="G9">
            <v>176.035</v>
          </cell>
          <cell r="H9">
            <v>162.40199999999999</v>
          </cell>
          <cell r="I9">
            <v>193.10300000000001</v>
          </cell>
          <cell r="J9">
            <v>210.79400000000001</v>
          </cell>
          <cell r="K9">
            <v>216.45099999999999</v>
          </cell>
          <cell r="L9">
            <v>16.690999999999999</v>
          </cell>
          <cell r="M9">
            <v>16.327000000000002</v>
          </cell>
          <cell r="N9">
            <v>-2.1808160086273842</v>
          </cell>
          <cell r="O9">
            <v>90.313999999999993</v>
          </cell>
          <cell r="P9">
            <v>100.515</v>
          </cell>
          <cell r="Q9">
            <v>11.29503731425916</v>
          </cell>
          <cell r="R9">
            <v>7.0942397889810476</v>
          </cell>
          <cell r="S9">
            <v>7.8816625395396551</v>
          </cell>
          <cell r="V9" t="str">
            <v>　マツダ</v>
          </cell>
          <cell r="W9" t="str">
            <v>　マツダ</v>
          </cell>
          <cell r="X9">
            <v>223.285</v>
          </cell>
          <cell r="Y9">
            <v>176.035</v>
          </cell>
          <cell r="Z9">
            <v>162.40199999999999</v>
          </cell>
          <cell r="AA9">
            <v>193.10300000000001</v>
          </cell>
          <cell r="AB9">
            <v>210.79400000000001</v>
          </cell>
          <cell r="AC9">
            <v>216.46100000000001</v>
          </cell>
          <cell r="AD9">
            <v>221.07</v>
          </cell>
          <cell r="AE9">
            <v>17.364000000000001</v>
          </cell>
          <cell r="AF9">
            <v>16.978999999999999</v>
          </cell>
          <cell r="AG9">
            <v>-2.2172310527528327</v>
          </cell>
          <cell r="AH9">
            <v>17.364000000000001</v>
          </cell>
          <cell r="AI9">
            <v>16.978999999999999</v>
          </cell>
          <cell r="AJ9">
            <v>-2.2172310527528327</v>
          </cell>
        </row>
        <row r="10">
          <cell r="B10" t="str">
            <v xml:space="preserve">   Mitsubishi</v>
          </cell>
          <cell r="C10">
            <v>206.41800000000001</v>
          </cell>
          <cell r="D10">
            <v>222.16499999999999</v>
          </cell>
          <cell r="E10">
            <v>228.255</v>
          </cell>
          <cell r="F10">
            <v>242.82499999999999</v>
          </cell>
          <cell r="G10">
            <v>246.34200000000001</v>
          </cell>
          <cell r="H10">
            <v>206.74600000000001</v>
          </cell>
          <cell r="I10">
            <v>207.01599999999999</v>
          </cell>
          <cell r="J10">
            <v>191.25200000000001</v>
          </cell>
          <cell r="K10">
            <v>152.74700000000001</v>
          </cell>
          <cell r="L10">
            <v>9.2129999999999992</v>
          </cell>
          <cell r="M10">
            <v>11.18</v>
          </cell>
          <cell r="N10">
            <v>21.350265928579184</v>
          </cell>
          <cell r="O10">
            <v>74.397000000000006</v>
          </cell>
          <cell r="P10">
            <v>72.763000000000005</v>
          </cell>
          <cell r="Q10">
            <v>-2.1963251206365886</v>
          </cell>
          <cell r="R10">
            <v>5.8439462052486109</v>
          </cell>
          <cell r="S10">
            <v>5.7055505284238563</v>
          </cell>
          <cell r="V10" t="str">
            <v>　三菱自動車</v>
          </cell>
          <cell r="W10" t="str">
            <v>　三菱自動車</v>
          </cell>
          <cell r="X10">
            <v>242.82499999999999</v>
          </cell>
          <cell r="Y10">
            <v>246.34200000000001</v>
          </cell>
          <cell r="Z10">
            <v>206.74600000000001</v>
          </cell>
          <cell r="AA10">
            <v>207.01599999999999</v>
          </cell>
          <cell r="AB10">
            <v>191.25200000000001</v>
          </cell>
          <cell r="AC10">
            <v>152.74700000000001</v>
          </cell>
          <cell r="AD10">
            <v>145.15700000000001</v>
          </cell>
          <cell r="AE10">
            <v>8.4250000000000007</v>
          </cell>
          <cell r="AF10">
            <v>7.7619999999999996</v>
          </cell>
          <cell r="AG10">
            <v>-7.8694362017804327</v>
          </cell>
          <cell r="AH10">
            <v>8.4250000000000007</v>
          </cell>
          <cell r="AI10">
            <v>7.7619999999999996</v>
          </cell>
          <cell r="AJ10">
            <v>-7.8694362017804327</v>
          </cell>
        </row>
        <row r="11">
          <cell r="B11" t="str">
            <v xml:space="preserve">   Fuji Heavy</v>
          </cell>
          <cell r="C11">
            <v>75.683999999999997</v>
          </cell>
          <cell r="D11">
            <v>77.674999999999997</v>
          </cell>
          <cell r="E11">
            <v>96.664000000000001</v>
          </cell>
          <cell r="F11">
            <v>126.646</v>
          </cell>
          <cell r="G11">
            <v>134.292</v>
          </cell>
          <cell r="H11">
            <v>132.73099999999999</v>
          </cell>
          <cell r="I11">
            <v>138.96299999999999</v>
          </cell>
          <cell r="J11">
            <v>125.63800000000001</v>
          </cell>
          <cell r="K11">
            <v>123.125</v>
          </cell>
          <cell r="L11">
            <v>6.9249999999999998</v>
          </cell>
          <cell r="M11">
            <v>7.65</v>
          </cell>
          <cell r="N11">
            <v>10.469314079422398</v>
          </cell>
          <cell r="O11">
            <v>52.598999999999997</v>
          </cell>
          <cell r="P11">
            <v>53.316000000000003</v>
          </cell>
          <cell r="Q11">
            <v>1.3631437860035511</v>
          </cell>
          <cell r="R11">
            <v>4.1316951819276539</v>
          </cell>
          <cell r="S11">
            <v>4.1806568169735483</v>
          </cell>
          <cell r="V11" t="str">
            <v>　富士重工</v>
          </cell>
          <cell r="W11" t="str">
            <v>　富士重工</v>
          </cell>
          <cell r="X11">
            <v>126.646</v>
          </cell>
          <cell r="Y11">
            <v>134.292</v>
          </cell>
          <cell r="Z11">
            <v>132.73099999999999</v>
          </cell>
          <cell r="AA11">
            <v>138.96299999999999</v>
          </cell>
          <cell r="AB11">
            <v>125.63800000000001</v>
          </cell>
          <cell r="AC11">
            <v>123.125</v>
          </cell>
          <cell r="AD11">
            <v>126.60599999999999</v>
          </cell>
          <cell r="AE11">
            <v>6.2249999999999996</v>
          </cell>
          <cell r="AF11">
            <v>5.98</v>
          </cell>
          <cell r="AG11">
            <v>-3.9357429718875347</v>
          </cell>
          <cell r="AH11">
            <v>6.2249999999999996</v>
          </cell>
          <cell r="AI11">
            <v>5.98</v>
          </cell>
          <cell r="AJ11">
            <v>-3.9357429718875347</v>
          </cell>
        </row>
        <row r="12">
          <cell r="B12" t="str">
            <v xml:space="preserve">   Suzuki</v>
          </cell>
          <cell r="C12">
            <v>21.084</v>
          </cell>
          <cell r="D12">
            <v>26.19</v>
          </cell>
          <cell r="E12">
            <v>24.48</v>
          </cell>
          <cell r="F12">
            <v>21.364999999999998</v>
          </cell>
          <cell r="G12">
            <v>28.437999999999999</v>
          </cell>
          <cell r="H12">
            <v>42.116999999999997</v>
          </cell>
          <cell r="I12">
            <v>55.351999999999997</v>
          </cell>
          <cell r="J12">
            <v>37.448</v>
          </cell>
          <cell r="K12">
            <v>28.055</v>
          </cell>
          <cell r="L12">
            <v>1.4379999999999999</v>
          </cell>
          <cell r="M12">
            <v>1.9510000000000001</v>
          </cell>
          <cell r="N12">
            <v>35.674547983310156</v>
          </cell>
          <cell r="O12">
            <v>10.07</v>
          </cell>
          <cell r="P12">
            <v>12.326000000000001</v>
          </cell>
          <cell r="Q12">
            <v>22.403177755710036</v>
          </cell>
          <cell r="R12">
            <v>0.79100687241224121</v>
          </cell>
          <cell r="S12">
            <v>0.96651616636686843</v>
          </cell>
          <cell r="V12" t="str">
            <v>　スズキ</v>
          </cell>
          <cell r="W12" t="str">
            <v>　スズキ</v>
          </cell>
          <cell r="X12">
            <v>21.364999999999998</v>
          </cell>
          <cell r="Y12">
            <v>28.437999999999999</v>
          </cell>
          <cell r="Z12">
            <v>42.116999999999997</v>
          </cell>
          <cell r="AA12">
            <v>55.351999999999997</v>
          </cell>
          <cell r="AB12">
            <v>37.448</v>
          </cell>
          <cell r="AC12">
            <v>28.055</v>
          </cell>
          <cell r="AD12">
            <v>30.888999999999999</v>
          </cell>
          <cell r="AE12">
            <v>1.556</v>
          </cell>
          <cell r="AF12">
            <v>2.37</v>
          </cell>
          <cell r="AG12">
            <v>52.313624678663253</v>
          </cell>
          <cell r="AH12">
            <v>1.556</v>
          </cell>
          <cell r="AI12">
            <v>2.37</v>
          </cell>
          <cell r="AJ12">
            <v>52.313624678663253</v>
          </cell>
        </row>
        <row r="13">
          <cell r="B13" t="str">
            <v xml:space="preserve">   Isuzu</v>
          </cell>
          <cell r="C13">
            <v>28.882000000000001</v>
          </cell>
          <cell r="D13">
            <v>16.507000000000001</v>
          </cell>
          <cell r="E13">
            <v>5.0579999999999998</v>
          </cell>
          <cell r="F13">
            <v>4.5010000000000003</v>
          </cell>
          <cell r="G13">
            <v>3.6139999999999999</v>
          </cell>
          <cell r="H13">
            <v>3.145</v>
          </cell>
          <cell r="I13">
            <v>3.11</v>
          </cell>
          <cell r="J13">
            <v>2.6070000000000002</v>
          </cell>
          <cell r="K13">
            <v>1.8859999999999999</v>
          </cell>
          <cell r="L13">
            <v>0.13100000000000001</v>
          </cell>
          <cell r="M13">
            <v>8.5999999999999993E-2</v>
          </cell>
          <cell r="N13">
            <v>-34.35114503816795</v>
          </cell>
          <cell r="O13">
            <v>0.96299999999999997</v>
          </cell>
          <cell r="P13">
            <v>0.68500000000000005</v>
          </cell>
          <cell r="Q13">
            <v>-28.868120456905501</v>
          </cell>
          <cell r="R13">
            <v>7.5644450658688009E-2</v>
          </cell>
          <cell r="S13">
            <v>5.3712767642487821E-2</v>
          </cell>
          <cell r="V13" t="str">
            <v>　いすゞ</v>
          </cell>
          <cell r="W13" t="str">
            <v>　いすゞ</v>
          </cell>
          <cell r="X13">
            <v>4.5010000000000003</v>
          </cell>
          <cell r="Y13">
            <v>3.6139999999999999</v>
          </cell>
          <cell r="Z13">
            <v>3.145</v>
          </cell>
          <cell r="AA13">
            <v>3.11</v>
          </cell>
          <cell r="AB13">
            <v>2.6070000000000002</v>
          </cell>
          <cell r="AC13">
            <v>1.8859999999999999</v>
          </cell>
          <cell r="AD13">
            <v>1.196</v>
          </cell>
          <cell r="AE13">
            <v>7.0999999999999994E-2</v>
          </cell>
          <cell r="AF13">
            <v>3.6999999999999998E-2</v>
          </cell>
          <cell r="AG13">
            <v>-47.887323943661976</v>
          </cell>
          <cell r="AH13">
            <v>7.0999999999999994E-2</v>
          </cell>
          <cell r="AI13">
            <v>3.6999999999999998E-2</v>
          </cell>
          <cell r="AJ13">
            <v>-47.887323943661976</v>
          </cell>
        </row>
        <row r="14">
          <cell r="B14" t="str">
            <v xml:space="preserve">   Daihatsu</v>
          </cell>
          <cell r="C14">
            <v>29.526</v>
          </cell>
          <cell r="D14">
            <v>19.565999999999999</v>
          </cell>
          <cell r="E14">
            <v>23.137</v>
          </cell>
          <cell r="F14">
            <v>19.481999999999999</v>
          </cell>
          <cell r="G14">
            <v>12.773</v>
          </cell>
          <cell r="H14">
            <v>22.315999999999999</v>
          </cell>
          <cell r="I14">
            <v>20.890999999999998</v>
          </cell>
          <cell r="J14">
            <v>32.822000000000003</v>
          </cell>
          <cell r="K14">
            <v>11.513</v>
          </cell>
          <cell r="L14">
            <v>0.82099999999999995</v>
          </cell>
          <cell r="M14">
            <v>0.56200000000000006</v>
          </cell>
          <cell r="N14">
            <v>-31.546894031668682</v>
          </cell>
          <cell r="O14">
            <v>5.7869999999999999</v>
          </cell>
          <cell r="P14">
            <v>3.47</v>
          </cell>
          <cell r="Q14">
            <v>-40.03801624330395</v>
          </cell>
          <cell r="R14">
            <v>0.45457366143491956</v>
          </cell>
          <cell r="S14">
            <v>0.27209241418895291</v>
          </cell>
          <cell r="V14" t="str">
            <v xml:space="preserve">  ダイハツ工業</v>
          </cell>
          <cell r="W14" t="str">
            <v xml:space="preserve">  ダイハツ工業</v>
          </cell>
          <cell r="X14">
            <v>19.481999999999999</v>
          </cell>
          <cell r="Y14">
            <v>12.773</v>
          </cell>
          <cell r="Z14">
            <v>22.315999999999999</v>
          </cell>
          <cell r="AA14">
            <v>20.890999999999998</v>
          </cell>
          <cell r="AB14">
            <v>32.822000000000003</v>
          </cell>
          <cell r="AC14">
            <v>11.513</v>
          </cell>
          <cell r="AD14">
            <v>17.66</v>
          </cell>
          <cell r="AE14">
            <v>0.45600000000000002</v>
          </cell>
          <cell r="AF14">
            <v>1.248</v>
          </cell>
          <cell r="AG14">
            <v>173.68421052631581</v>
          </cell>
          <cell r="AH14">
            <v>0.45600000000000002</v>
          </cell>
          <cell r="AI14">
            <v>1.248</v>
          </cell>
          <cell r="AJ14">
            <v>173.68421052631581</v>
          </cell>
        </row>
        <row r="15">
          <cell r="B15" t="str">
            <v xml:space="preserve">   Imports</v>
          </cell>
          <cell r="C15">
            <v>197.184</v>
          </cell>
          <cell r="D15">
            <v>181.44</v>
          </cell>
          <cell r="E15">
            <v>195.09</v>
          </cell>
          <cell r="F15">
            <v>276.161</v>
          </cell>
          <cell r="G15">
            <v>362.26400000000001</v>
          </cell>
          <cell r="H15">
            <v>393.392</v>
          </cell>
          <cell r="I15">
            <v>341.47</v>
          </cell>
          <cell r="J15">
            <v>265.846</v>
          </cell>
          <cell r="K15">
            <v>271.43400000000003</v>
          </cell>
          <cell r="L15">
            <v>18.878</v>
          </cell>
          <cell r="M15">
            <v>19.192</v>
          </cell>
          <cell r="N15">
            <v>1.6633117915033413</v>
          </cell>
          <cell r="O15">
            <v>112.032</v>
          </cell>
          <cell r="P15">
            <v>107.43300000000001</v>
          </cell>
          <cell r="Q15">
            <v>-4.1050771208226084</v>
          </cell>
          <cell r="R15">
            <v>8.8002067457883033</v>
          </cell>
          <cell r="S15">
            <v>8.4241222863290428</v>
          </cell>
          <cell r="V15" t="str">
            <v>　輸入車</v>
          </cell>
          <cell r="W15" t="str">
            <v>　輸入車</v>
          </cell>
          <cell r="X15">
            <v>276.161</v>
          </cell>
          <cell r="Y15">
            <v>362.26400000000001</v>
          </cell>
          <cell r="Z15">
            <v>393.392</v>
          </cell>
          <cell r="AA15">
            <v>341.47</v>
          </cell>
          <cell r="AB15">
            <v>265.846</v>
          </cell>
          <cell r="AC15">
            <v>271.43400000000003</v>
          </cell>
          <cell r="AD15">
            <v>267.767</v>
          </cell>
          <cell r="AE15">
            <v>14.943</v>
          </cell>
          <cell r="AF15">
            <v>15.331</v>
          </cell>
          <cell r="AG15">
            <v>2.5965334939436424</v>
          </cell>
          <cell r="AH15">
            <v>14.943</v>
          </cell>
          <cell r="AI15">
            <v>15.331</v>
          </cell>
          <cell r="AJ15">
            <v>2.5965334939436424</v>
          </cell>
        </row>
        <row r="17">
          <cell r="B17" t="str">
            <v>Large truck total</v>
          </cell>
          <cell r="C17">
            <v>185.93600000000001</v>
          </cell>
          <cell r="D17">
            <v>145.31799999999998</v>
          </cell>
          <cell r="E17">
            <v>116.739</v>
          </cell>
          <cell r="F17">
            <v>136.4</v>
          </cell>
          <cell r="G17">
            <v>161.97299999999998</v>
          </cell>
          <cell r="H17">
            <v>143.53299999999999</v>
          </cell>
          <cell r="I17">
            <v>132.03800000000001</v>
          </cell>
          <cell r="J17">
            <v>84.513999999999996</v>
          </cell>
          <cell r="K17">
            <v>77.997</v>
          </cell>
          <cell r="L17">
            <v>4.8449999999999998</v>
          </cell>
          <cell r="M17">
            <v>5.4279999999999999</v>
          </cell>
          <cell r="N17">
            <v>12.033023735810122</v>
          </cell>
          <cell r="O17">
            <v>36.624000000000009</v>
          </cell>
          <cell r="P17">
            <v>32.71</v>
          </cell>
          <cell r="Q17">
            <v>-10.686981214504176</v>
          </cell>
          <cell r="R17">
            <v>99.999999999999972</v>
          </cell>
          <cell r="S17">
            <v>100</v>
          </cell>
          <cell r="V17" t="str">
            <v>普通トラック合計</v>
          </cell>
          <cell r="W17" t="str">
            <v>普通トラック合計</v>
          </cell>
          <cell r="X17">
            <v>136.4</v>
          </cell>
          <cell r="Y17">
            <v>161.97299999999998</v>
          </cell>
          <cell r="Z17">
            <v>143.53299999999999</v>
          </cell>
          <cell r="AA17">
            <v>132.03800000000001</v>
          </cell>
          <cell r="AB17">
            <v>84.513999999999996</v>
          </cell>
          <cell r="AC17">
            <v>77.997</v>
          </cell>
          <cell r="AD17">
            <v>77.243000000000009</v>
          </cell>
          <cell r="AE17">
            <v>4.1340000000000003</v>
          </cell>
          <cell r="AF17">
            <v>4.3520000000000003</v>
          </cell>
          <cell r="AG17">
            <v>5.2733430091920663</v>
          </cell>
          <cell r="AH17">
            <v>4.1340000000000003</v>
          </cell>
          <cell r="AI17">
            <v>4.3520000000000003</v>
          </cell>
          <cell r="AJ17">
            <v>5.2733430091920663</v>
          </cell>
        </row>
        <row r="18">
          <cell r="B18" t="str">
            <v xml:space="preserve">   Hino</v>
          </cell>
          <cell r="C18">
            <v>54.76</v>
          </cell>
          <cell r="D18">
            <v>42.341000000000001</v>
          </cell>
          <cell r="E18">
            <v>34.313000000000002</v>
          </cell>
          <cell r="F18">
            <v>39.576000000000001</v>
          </cell>
          <cell r="G18">
            <v>44.294000000000004</v>
          </cell>
          <cell r="H18">
            <v>41.297000000000004</v>
          </cell>
          <cell r="I18">
            <v>37.853000000000002</v>
          </cell>
          <cell r="J18">
            <v>23.692</v>
          </cell>
          <cell r="K18">
            <v>22.788</v>
          </cell>
          <cell r="L18">
            <v>1.3109999999999999</v>
          </cell>
          <cell r="M18">
            <v>1.6779999999999999</v>
          </cell>
          <cell r="N18">
            <v>27.993897787948143</v>
          </cell>
          <cell r="O18">
            <v>10.858000000000001</v>
          </cell>
          <cell r="P18">
            <v>9.370000000000001</v>
          </cell>
          <cell r="Q18">
            <v>-13.704181248848768</v>
          </cell>
          <cell r="R18">
            <v>29.647225862822186</v>
          </cell>
          <cell r="S18">
            <v>28.645674105778053</v>
          </cell>
          <cell r="V18" t="str">
            <v xml:space="preserve">  日野自動車</v>
          </cell>
          <cell r="W18" t="str">
            <v xml:space="preserve">  日野自動車</v>
          </cell>
          <cell r="X18">
            <v>39.576000000000001</v>
          </cell>
          <cell r="Y18">
            <v>44.294000000000004</v>
          </cell>
          <cell r="Z18">
            <v>41.297000000000004</v>
          </cell>
          <cell r="AA18">
            <v>37.853000000000002</v>
          </cell>
          <cell r="AB18">
            <v>23.692</v>
          </cell>
          <cell r="AC18">
            <v>22.788</v>
          </cell>
          <cell r="AD18">
            <v>22.231000000000002</v>
          </cell>
          <cell r="AE18">
            <v>1.1970000000000001</v>
          </cell>
          <cell r="AF18">
            <v>1.208</v>
          </cell>
          <cell r="AG18">
            <v>0.9189640768588081</v>
          </cell>
          <cell r="AH18">
            <v>1.1970000000000001</v>
          </cell>
          <cell r="AI18">
            <v>1.208</v>
          </cell>
          <cell r="AJ18">
            <v>0.9189640768588081</v>
          </cell>
        </row>
        <row r="19">
          <cell r="B19" t="str">
            <v xml:space="preserve">   Mitsubishi</v>
          </cell>
          <cell r="C19">
            <v>48.936999999999998</v>
          </cell>
          <cell r="D19">
            <v>39.92</v>
          </cell>
          <cell r="E19">
            <v>31.925000000000001</v>
          </cell>
          <cell r="F19">
            <v>37.853000000000002</v>
          </cell>
          <cell r="G19">
            <v>42.9</v>
          </cell>
          <cell r="H19">
            <v>39.865000000000002</v>
          </cell>
          <cell r="I19">
            <v>34.770000000000003</v>
          </cell>
          <cell r="J19">
            <v>22.417999999999999</v>
          </cell>
          <cell r="K19">
            <v>21.62</v>
          </cell>
          <cell r="L19">
            <v>1.3180000000000001</v>
          </cell>
          <cell r="M19">
            <v>1.6400000000000001</v>
          </cell>
          <cell r="N19">
            <v>24.430955993930191</v>
          </cell>
          <cell r="O19">
            <v>9.7870000000000008</v>
          </cell>
          <cell r="P19">
            <v>9.1219999999999999</v>
          </cell>
          <cell r="Q19">
            <v>-6.7947277000102275</v>
          </cell>
          <cell r="R19">
            <v>26.722913936216685</v>
          </cell>
          <cell r="S19">
            <v>27.887496178538672</v>
          </cell>
          <cell r="V19" t="str">
            <v xml:space="preserve">  三菱自動車</v>
          </cell>
          <cell r="W19" t="str">
            <v xml:space="preserve">  三菱自動車</v>
          </cell>
          <cell r="X19">
            <v>37.853000000000002</v>
          </cell>
          <cell r="Y19">
            <v>42.9</v>
          </cell>
          <cell r="Z19">
            <v>39.865000000000002</v>
          </cell>
          <cell r="AA19">
            <v>34.770000000000003</v>
          </cell>
          <cell r="AB19">
            <v>22.417999999999999</v>
          </cell>
          <cell r="AC19">
            <v>21.62</v>
          </cell>
          <cell r="AD19">
            <v>21.527999999999999</v>
          </cell>
          <cell r="AE19">
            <v>1.2710000000000001</v>
          </cell>
          <cell r="AF19">
            <v>1.2590000000000001</v>
          </cell>
          <cell r="AG19">
            <v>-0.94413847364279713</v>
          </cell>
          <cell r="AH19">
            <v>1.2710000000000001</v>
          </cell>
          <cell r="AI19">
            <v>1.2590000000000001</v>
          </cell>
          <cell r="AJ19">
            <v>-0.94413847364279713</v>
          </cell>
        </row>
        <row r="20">
          <cell r="B20" t="str">
            <v xml:space="preserve">   Isuzu</v>
          </cell>
          <cell r="C20">
            <v>45.201999999999998</v>
          </cell>
          <cell r="D20">
            <v>35.707000000000001</v>
          </cell>
          <cell r="E20">
            <v>28.762</v>
          </cell>
          <cell r="F20">
            <v>33.960999999999999</v>
          </cell>
          <cell r="G20">
            <v>44.298999999999999</v>
          </cell>
          <cell r="H20">
            <v>35.802</v>
          </cell>
          <cell r="I20">
            <v>33.899000000000001</v>
          </cell>
          <cell r="J20">
            <v>22.535</v>
          </cell>
          <cell r="K20">
            <v>20.36</v>
          </cell>
          <cell r="L20">
            <v>1.3220000000000001</v>
          </cell>
          <cell r="M20">
            <v>1.2510000000000001</v>
          </cell>
          <cell r="N20">
            <v>-5.3706505295007538</v>
          </cell>
          <cell r="O20">
            <v>9.3830000000000009</v>
          </cell>
          <cell r="P20">
            <v>7.8580000000000005</v>
          </cell>
          <cell r="Q20">
            <v>-16.25279761270383</v>
          </cell>
          <cell r="R20">
            <v>25.6198121450415</v>
          </cell>
          <cell r="S20">
            <v>24.023234484867015</v>
          </cell>
          <cell r="V20" t="str">
            <v>　いすゞ</v>
          </cell>
          <cell r="W20" t="str">
            <v>　いすゞ</v>
          </cell>
          <cell r="X20">
            <v>33.960999999999999</v>
          </cell>
          <cell r="Y20">
            <v>44.298999999999999</v>
          </cell>
          <cell r="Z20">
            <v>35.802</v>
          </cell>
          <cell r="AA20">
            <v>33.899000000000001</v>
          </cell>
          <cell r="AB20">
            <v>22.535</v>
          </cell>
          <cell r="AC20">
            <v>20.36</v>
          </cell>
          <cell r="AD20">
            <v>18.968</v>
          </cell>
          <cell r="AE20">
            <v>0.98499999999999999</v>
          </cell>
          <cell r="AF20">
            <v>1.0329999999999999</v>
          </cell>
          <cell r="AG20">
            <v>4.8730964467005089</v>
          </cell>
          <cell r="AH20">
            <v>0.98499999999999999</v>
          </cell>
          <cell r="AI20">
            <v>1.0329999999999999</v>
          </cell>
          <cell r="AJ20">
            <v>4.8730964467005089</v>
          </cell>
        </row>
        <row r="21">
          <cell r="B21" t="str">
            <v xml:space="preserve">   Nissan Diesel</v>
          </cell>
          <cell r="C21">
            <v>37.036999999999999</v>
          </cell>
          <cell r="D21">
            <v>27.35</v>
          </cell>
          <cell r="E21">
            <v>21.739000000000001</v>
          </cell>
          <cell r="F21">
            <v>25.01</v>
          </cell>
          <cell r="G21">
            <v>30.48</v>
          </cell>
          <cell r="H21">
            <v>26.568999999999999</v>
          </cell>
          <cell r="I21">
            <v>25.516000000000002</v>
          </cell>
          <cell r="J21">
            <v>15.869</v>
          </cell>
          <cell r="K21">
            <v>13.229000000000001</v>
          </cell>
          <cell r="L21">
            <v>0.89400000000000002</v>
          </cell>
          <cell r="M21">
            <v>0.85899999999999999</v>
          </cell>
          <cell r="N21">
            <v>-3.914988814317677</v>
          </cell>
          <cell r="O21">
            <v>6.5960000000000001</v>
          </cell>
          <cell r="P21">
            <v>6.36</v>
          </cell>
          <cell r="Q21">
            <v>-3.57792601576713</v>
          </cell>
          <cell r="R21">
            <v>18.010048055919611</v>
          </cell>
          <cell r="S21">
            <v>19.443595230816264</v>
          </cell>
          <cell r="V21" t="str">
            <v xml:space="preserve">  日産ディーゼル</v>
          </cell>
          <cell r="W21" t="str">
            <v xml:space="preserve">  日産ディーゼル</v>
          </cell>
          <cell r="X21">
            <v>25.01</v>
          </cell>
          <cell r="Y21">
            <v>30.48</v>
          </cell>
          <cell r="Z21">
            <v>26.568999999999999</v>
          </cell>
          <cell r="AA21">
            <v>25.516000000000002</v>
          </cell>
          <cell r="AB21">
            <v>15.869</v>
          </cell>
          <cell r="AC21">
            <v>13.229000000000001</v>
          </cell>
          <cell r="AD21">
            <v>14.516</v>
          </cell>
          <cell r="AE21">
            <v>0.68100000000000005</v>
          </cell>
          <cell r="AF21">
            <v>0.85199999999999998</v>
          </cell>
          <cell r="AG21">
            <v>25.110132158590304</v>
          </cell>
          <cell r="AH21">
            <v>0.68100000000000005</v>
          </cell>
          <cell r="AI21">
            <v>0.85199999999999998</v>
          </cell>
          <cell r="AJ21">
            <v>25.110132158590304</v>
          </cell>
        </row>
        <row r="23">
          <cell r="B23" t="str">
            <v xml:space="preserve">Truck &amp; Bus (excl. mini) total </v>
          </cell>
          <cell r="C23">
            <v>1717.0600000000002</v>
          </cell>
          <cell r="D23">
            <v>1654.184</v>
          </cell>
          <cell r="E23">
            <v>1459.895</v>
          </cell>
          <cell r="F23">
            <v>1502.606</v>
          </cell>
          <cell r="G23">
            <v>1605.8690000000001</v>
          </cell>
          <cell r="H23">
            <v>1664.2609999999997</v>
          </cell>
          <cell r="I23">
            <v>1537.6030000000001</v>
          </cell>
          <cell r="J23">
            <v>1189.5309999999999</v>
          </cell>
          <cell r="K23">
            <v>1069.8140000000001</v>
          </cell>
          <cell r="L23">
            <v>68.215000000000003</v>
          </cell>
          <cell r="M23">
            <v>81.689000000000021</v>
          </cell>
          <cell r="N23">
            <v>19.752253903100513</v>
          </cell>
          <cell r="O23">
            <v>452.36199999999997</v>
          </cell>
          <cell r="P23">
            <v>462.37600000000003</v>
          </cell>
          <cell r="Q23">
            <v>2.2137137955885011</v>
          </cell>
          <cell r="R23">
            <v>100</v>
          </cell>
          <cell r="S23">
            <v>100</v>
          </cell>
          <cell r="V23" t="str">
            <v>トラック／バス合計</v>
          </cell>
          <cell r="W23" t="str">
            <v>トラック／バス合計</v>
          </cell>
          <cell r="X23">
            <v>1502.606</v>
          </cell>
          <cell r="Y23">
            <v>1605.8690000000001</v>
          </cell>
          <cell r="Z23">
            <v>1664.2619999999999</v>
          </cell>
          <cell r="AA23">
            <v>1537.6030000000001</v>
          </cell>
          <cell r="AB23">
            <v>1189.5309999999999</v>
          </cell>
          <cell r="AC23">
            <v>1069.8140000000001</v>
          </cell>
          <cell r="AD23">
            <v>1116.5149999999999</v>
          </cell>
          <cell r="AE23">
            <v>62.596000000000011</v>
          </cell>
          <cell r="AF23">
            <v>70.078999999999994</v>
          </cell>
          <cell r="AG23">
            <v>11.954437983257682</v>
          </cell>
          <cell r="AH23">
            <v>62.596000000000011</v>
          </cell>
          <cell r="AI23">
            <v>70.078999999999994</v>
          </cell>
          <cell r="AJ23">
            <v>11.954437983257682</v>
          </cell>
        </row>
        <row r="24">
          <cell r="B24" t="str">
            <v xml:space="preserve">   Toyota</v>
          </cell>
          <cell r="C24">
            <v>626.91800000000001</v>
          </cell>
          <cell r="D24">
            <v>654.61099999999999</v>
          </cell>
          <cell r="E24">
            <v>592.61300000000006</v>
          </cell>
          <cell r="F24">
            <v>614.15700000000004</v>
          </cell>
          <cell r="G24">
            <v>656.52200000000005</v>
          </cell>
          <cell r="H24">
            <v>700.322</v>
          </cell>
          <cell r="I24">
            <v>667.42600000000004</v>
          </cell>
          <cell r="J24">
            <v>560.61400000000003</v>
          </cell>
          <cell r="K24">
            <v>503.27300000000002</v>
          </cell>
          <cell r="L24">
            <v>37.18</v>
          </cell>
          <cell r="M24">
            <v>42.475999999999999</v>
          </cell>
          <cell r="N24">
            <v>14.244217321140408</v>
          </cell>
          <cell r="O24">
            <v>219.16</v>
          </cell>
          <cell r="P24">
            <v>222.28900000000002</v>
          </cell>
          <cell r="Q24">
            <v>1.4277240372330802</v>
          </cell>
          <cell r="R24">
            <v>48.447924449887481</v>
          </cell>
          <cell r="S24">
            <v>48.075375884561481</v>
          </cell>
          <cell r="V24" t="str">
            <v>　トヨタ自動車</v>
          </cell>
          <cell r="W24" t="str">
            <v>　トヨタ自動車</v>
          </cell>
          <cell r="X24">
            <v>614.15700000000004</v>
          </cell>
          <cell r="Y24">
            <v>656.52200000000005</v>
          </cell>
          <cell r="Z24">
            <v>700.322</v>
          </cell>
          <cell r="AA24">
            <v>667.42600000000004</v>
          </cell>
          <cell r="AB24">
            <v>560.61400000000003</v>
          </cell>
          <cell r="AC24">
            <v>503.27300000000002</v>
          </cell>
          <cell r="AD24">
            <v>547.51599999999996</v>
          </cell>
          <cell r="AE24">
            <v>27.872</v>
          </cell>
          <cell r="AF24">
            <v>34.530999999999999</v>
          </cell>
          <cell r="AG24">
            <v>23.891360505166471</v>
          </cell>
          <cell r="AH24">
            <v>27.872</v>
          </cell>
          <cell r="AI24">
            <v>34.530999999999999</v>
          </cell>
          <cell r="AJ24">
            <v>23.891360505166471</v>
          </cell>
        </row>
        <row r="25">
          <cell r="B25" t="str">
            <v xml:space="preserve">   Nissan</v>
          </cell>
          <cell r="C25">
            <v>345.19200000000001</v>
          </cell>
          <cell r="D25">
            <v>313.76600000000002</v>
          </cell>
          <cell r="E25">
            <v>277.13499999999999</v>
          </cell>
          <cell r="F25">
            <v>255.94800000000001</v>
          </cell>
          <cell r="G25">
            <v>269.19200000000001</v>
          </cell>
          <cell r="H25">
            <v>284.82900000000001</v>
          </cell>
          <cell r="I25">
            <v>289.35300000000001</v>
          </cell>
          <cell r="J25">
            <v>213.953</v>
          </cell>
          <cell r="K25">
            <v>205.38200000000001</v>
          </cell>
          <cell r="L25">
            <v>9.136000000000001</v>
          </cell>
          <cell r="M25">
            <v>15.607000000000001</v>
          </cell>
          <cell r="N25">
            <v>70.829684763572672</v>
          </cell>
          <cell r="O25">
            <v>73.638999999999996</v>
          </cell>
          <cell r="P25">
            <v>96.903999999999996</v>
          </cell>
          <cell r="Q25">
            <v>31.593313325819206</v>
          </cell>
          <cell r="R25">
            <v>16.278776731909399</v>
          </cell>
          <cell r="S25">
            <v>20.957835181756838</v>
          </cell>
          <cell r="V25" t="str">
            <v>　日産自動車</v>
          </cell>
          <cell r="W25" t="str">
            <v>　日産自動車</v>
          </cell>
          <cell r="X25">
            <v>255.94800000000001</v>
          </cell>
          <cell r="Y25">
            <v>269.19200000000001</v>
          </cell>
          <cell r="Z25">
            <v>284.82900000000001</v>
          </cell>
          <cell r="AA25">
            <v>289.35300000000001</v>
          </cell>
          <cell r="AB25">
            <v>213.953</v>
          </cell>
          <cell r="AC25">
            <v>205.38200000000001</v>
          </cell>
          <cell r="AD25">
            <v>226.828</v>
          </cell>
          <cell r="AE25">
            <v>14.584</v>
          </cell>
          <cell r="AF25">
            <v>17.272000000000002</v>
          </cell>
          <cell r="AG25">
            <v>18.431157432803079</v>
          </cell>
          <cell r="AH25">
            <v>14.584</v>
          </cell>
          <cell r="AI25">
            <v>17.272000000000002</v>
          </cell>
          <cell r="AJ25">
            <v>18.431157432803079</v>
          </cell>
        </row>
        <row r="26">
          <cell r="B26" t="str">
            <v xml:space="preserve">   Honda</v>
          </cell>
          <cell r="C26">
            <v>2.37</v>
          </cell>
          <cell r="D26">
            <v>2.8159999999999998</v>
          </cell>
          <cell r="E26">
            <v>4.2729999999999997</v>
          </cell>
          <cell r="F26">
            <v>6.3769999999999998</v>
          </cell>
          <cell r="G26">
            <v>5.6690000000000005</v>
          </cell>
          <cell r="H26">
            <v>9.1159999999999997</v>
          </cell>
          <cell r="I26">
            <v>8.8689999999999998</v>
          </cell>
          <cell r="J26">
            <v>7.1680000000000001</v>
          </cell>
          <cell r="K26">
            <v>6.8129999999999997</v>
          </cell>
          <cell r="L26">
            <v>0.51</v>
          </cell>
          <cell r="M26">
            <v>0.51500000000000001</v>
          </cell>
          <cell r="N26">
            <v>0.98039215686274161</v>
          </cell>
          <cell r="O26">
            <v>2.5880000000000001</v>
          </cell>
          <cell r="P26">
            <v>2.363</v>
          </cell>
          <cell r="Q26">
            <v>-8.6939721792890339</v>
          </cell>
          <cell r="R26">
            <v>0.57210817884791387</v>
          </cell>
          <cell r="S26">
            <v>0.51105593715936815</v>
          </cell>
          <cell r="V26" t="str">
            <v>　本田技研</v>
          </cell>
          <cell r="W26" t="str">
            <v>　本田技研</v>
          </cell>
          <cell r="X26">
            <v>6.3769999999999998</v>
          </cell>
          <cell r="Y26">
            <v>5.6690000000000005</v>
          </cell>
          <cell r="Z26">
            <v>9.1159999999999997</v>
          </cell>
          <cell r="AA26">
            <v>8.8689999999999998</v>
          </cell>
          <cell r="AB26">
            <v>7.1680000000000001</v>
          </cell>
          <cell r="AC26">
            <v>6.8129999999999997</v>
          </cell>
          <cell r="AD26">
            <v>6.3420000000000005</v>
          </cell>
          <cell r="AE26">
            <v>0.34600000000000003</v>
          </cell>
          <cell r="AF26">
            <v>0.29199999999999998</v>
          </cell>
          <cell r="AG26">
            <v>-15.606936416184979</v>
          </cell>
          <cell r="AH26">
            <v>0.34600000000000003</v>
          </cell>
          <cell r="AI26">
            <v>0.29199999999999998</v>
          </cell>
          <cell r="AJ26">
            <v>-15.606936416184979</v>
          </cell>
        </row>
        <row r="27">
          <cell r="B27" t="str">
            <v xml:space="preserve">   Mazda</v>
          </cell>
          <cell r="C27">
            <v>166.934</v>
          </cell>
          <cell r="D27">
            <v>138.011</v>
          </cell>
          <cell r="E27">
            <v>115.253</v>
          </cell>
          <cell r="F27">
            <v>100.27500000000001</v>
          </cell>
          <cell r="G27">
            <v>133.91300000000001</v>
          </cell>
          <cell r="H27">
            <v>122.80200000000001</v>
          </cell>
          <cell r="I27">
            <v>100.431</v>
          </cell>
          <cell r="J27">
            <v>69.152000000000001</v>
          </cell>
          <cell r="K27">
            <v>52.980000000000004</v>
          </cell>
          <cell r="L27">
            <v>3.5920000000000001</v>
          </cell>
          <cell r="M27">
            <v>4.0949999999999998</v>
          </cell>
          <cell r="N27">
            <v>14.003340757238302</v>
          </cell>
          <cell r="O27">
            <v>24.38</v>
          </cell>
          <cell r="P27">
            <v>22.11</v>
          </cell>
          <cell r="Q27">
            <v>-9.3109105824446203</v>
          </cell>
          <cell r="R27">
            <v>5.3894889491159743</v>
          </cell>
          <cell r="S27">
            <v>4.7818225859473671</v>
          </cell>
          <cell r="V27" t="str">
            <v>　マツダ</v>
          </cell>
          <cell r="W27" t="str">
            <v>　マツダ</v>
          </cell>
          <cell r="X27">
            <v>100.27500000000001</v>
          </cell>
          <cell r="Y27">
            <v>133.91300000000001</v>
          </cell>
          <cell r="Z27">
            <v>122.80200000000001</v>
          </cell>
          <cell r="AA27">
            <v>100.431</v>
          </cell>
          <cell r="AB27">
            <v>69.152000000000001</v>
          </cell>
          <cell r="AC27">
            <v>52.980000000000004</v>
          </cell>
          <cell r="AD27">
            <v>51.021999999999998</v>
          </cell>
          <cell r="AE27">
            <v>3.7530000000000001</v>
          </cell>
          <cell r="AF27">
            <v>3.6480000000000001</v>
          </cell>
          <cell r="AG27">
            <v>-2.7977617905675434</v>
          </cell>
          <cell r="AH27">
            <v>3.7530000000000001</v>
          </cell>
          <cell r="AI27">
            <v>3.6480000000000001</v>
          </cell>
          <cell r="AJ27">
            <v>-2.7977617905675434</v>
          </cell>
        </row>
        <row r="28">
          <cell r="B28" t="str">
            <v xml:space="preserve">   Mitsubishi</v>
          </cell>
          <cell r="C28">
            <v>273.38299999999998</v>
          </cell>
          <cell r="D28">
            <v>271.98399999999998</v>
          </cell>
          <cell r="E28">
            <v>230.33</v>
          </cell>
          <cell r="F28">
            <v>249.755</v>
          </cell>
          <cell r="G28">
            <v>250.59800000000001</v>
          </cell>
          <cell r="H28">
            <v>269.81</v>
          </cell>
          <cell r="I28">
            <v>213.529</v>
          </cell>
          <cell r="J28">
            <v>161.43200000000002</v>
          </cell>
          <cell r="K28">
            <v>158.012</v>
          </cell>
          <cell r="L28">
            <v>9.229000000000001</v>
          </cell>
          <cell r="M28">
            <v>9.4589999999999996</v>
          </cell>
          <cell r="N28">
            <v>2.4921443276627819</v>
          </cell>
          <cell r="O28">
            <v>69.683999999999997</v>
          </cell>
          <cell r="P28">
            <v>62.376000000000005</v>
          </cell>
          <cell r="Q28">
            <v>-10.48734286206302</v>
          </cell>
          <cell r="R28">
            <v>15.404476945455189</v>
          </cell>
          <cell r="S28">
            <v>13.490319566759521</v>
          </cell>
          <cell r="V28" t="str">
            <v>　三菱自動車</v>
          </cell>
          <cell r="W28" t="str">
            <v>　三菱自動車</v>
          </cell>
          <cell r="X28">
            <v>249.755</v>
          </cell>
          <cell r="Y28">
            <v>250.59800000000001</v>
          </cell>
          <cell r="Z28">
            <v>269.81</v>
          </cell>
          <cell r="AA28">
            <v>213.529</v>
          </cell>
          <cell r="AB28">
            <v>161.43200000000002</v>
          </cell>
          <cell r="AC28">
            <v>158.012</v>
          </cell>
          <cell r="AD28">
            <v>138.78700000000001</v>
          </cell>
          <cell r="AE28">
            <v>9.0229999999999997</v>
          </cell>
          <cell r="AF28">
            <v>6.431</v>
          </cell>
          <cell r="AG28">
            <v>-28.726587609442532</v>
          </cell>
          <cell r="AH28">
            <v>9.0229999999999997</v>
          </cell>
          <cell r="AI28">
            <v>6.431</v>
          </cell>
          <cell r="AJ28">
            <v>-28.726587609442532</v>
          </cell>
        </row>
        <row r="29">
          <cell r="B29" t="str">
            <v xml:space="preserve">   Fuji Heavy</v>
          </cell>
          <cell r="C29">
            <v>8.6620000000000008</v>
          </cell>
          <cell r="D29">
            <v>6.7519999999999998</v>
          </cell>
          <cell r="E29">
            <v>4.6459999999999999</v>
          </cell>
          <cell r="F29">
            <v>6.702</v>
          </cell>
          <cell r="G29">
            <v>6.5579999999999998</v>
          </cell>
          <cell r="H29">
            <v>4.3819999999999997</v>
          </cell>
          <cell r="I29">
            <v>2.738</v>
          </cell>
          <cell r="J29">
            <v>1.923</v>
          </cell>
          <cell r="K29">
            <v>0.42199999999999999</v>
          </cell>
          <cell r="L29">
            <v>2.3E-2</v>
          </cell>
          <cell r="M29">
            <v>0.03</v>
          </cell>
          <cell r="N29">
            <v>30.434782608695656</v>
          </cell>
          <cell r="O29">
            <v>0.19600000000000001</v>
          </cell>
          <cell r="P29">
            <v>0.13600000000000001</v>
          </cell>
          <cell r="Q29">
            <v>-30.612244897959183</v>
          </cell>
          <cell r="R29">
            <v>4.3328131010120216E-2</v>
          </cell>
          <cell r="S29">
            <v>2.9413291347301761E-2</v>
          </cell>
          <cell r="V29" t="str">
            <v>　富士重工</v>
          </cell>
          <cell r="W29" t="str">
            <v>　富士重工</v>
          </cell>
          <cell r="X29">
            <v>6.702</v>
          </cell>
          <cell r="Y29">
            <v>6.5579999999999998</v>
          </cell>
          <cell r="Z29">
            <v>4.3819999999999997</v>
          </cell>
          <cell r="AA29">
            <v>2.738</v>
          </cell>
          <cell r="AB29">
            <v>1.923</v>
          </cell>
          <cell r="AC29">
            <v>0.42199999999999999</v>
          </cell>
          <cell r="AD29">
            <v>0.32900000000000001</v>
          </cell>
          <cell r="AE29">
            <v>1.4E-2</v>
          </cell>
          <cell r="AF29">
            <v>1.4E-2</v>
          </cell>
          <cell r="AG29">
            <v>0</v>
          </cell>
          <cell r="AH29">
            <v>1.4E-2</v>
          </cell>
          <cell r="AI29">
            <v>1.4E-2</v>
          </cell>
          <cell r="AJ29">
            <v>0</v>
          </cell>
        </row>
        <row r="30">
          <cell r="B30" t="str">
            <v xml:space="preserve">   Suzuki</v>
          </cell>
          <cell r="C30">
            <v>24.496000000000002</v>
          </cell>
          <cell r="D30">
            <v>28.055</v>
          </cell>
          <cell r="E30">
            <v>33.682000000000002</v>
          </cell>
          <cell r="F30">
            <v>34.566000000000003</v>
          </cell>
          <cell r="G30">
            <v>32.302999999999997</v>
          </cell>
          <cell r="H30">
            <v>23.782</v>
          </cell>
          <cell r="I30">
            <v>17.783000000000001</v>
          </cell>
          <cell r="J30">
            <v>21.234999999999999</v>
          </cell>
          <cell r="K30">
            <v>11.801</v>
          </cell>
          <cell r="L30">
            <v>0.54200000000000004</v>
          </cell>
          <cell r="M30">
            <v>0.76</v>
          </cell>
          <cell r="N30">
            <v>40.221402214022127</v>
          </cell>
          <cell r="O30">
            <v>4.3040000000000003</v>
          </cell>
          <cell r="P30">
            <v>4.1520000000000001</v>
          </cell>
          <cell r="Q30">
            <v>-3.5315985130111582</v>
          </cell>
          <cell r="R30">
            <v>0.95145038707937468</v>
          </cell>
          <cell r="S30">
            <v>0.89797048289703607</v>
          </cell>
          <cell r="V30" t="str">
            <v>　スズキ</v>
          </cell>
          <cell r="W30" t="str">
            <v>　スズキ</v>
          </cell>
          <cell r="X30">
            <v>34.566000000000003</v>
          </cell>
          <cell r="Y30">
            <v>32.302999999999997</v>
          </cell>
          <cell r="Z30">
            <v>23.782</v>
          </cell>
          <cell r="AA30">
            <v>17.783000000000001</v>
          </cell>
          <cell r="AB30">
            <v>21.234999999999999</v>
          </cell>
          <cell r="AC30">
            <v>11.801</v>
          </cell>
          <cell r="AD30">
            <v>9.4280000000000008</v>
          </cell>
          <cell r="AE30">
            <v>0.68700000000000006</v>
          </cell>
          <cell r="AF30">
            <v>0.67800000000000005</v>
          </cell>
          <cell r="AG30">
            <v>-1.3100436681222738</v>
          </cell>
          <cell r="AH30">
            <v>0.68700000000000006</v>
          </cell>
          <cell r="AI30">
            <v>0.67800000000000005</v>
          </cell>
          <cell r="AJ30">
            <v>-1.3100436681222738</v>
          </cell>
        </row>
        <row r="31">
          <cell r="B31" t="str">
            <v xml:space="preserve">   Isuzu</v>
          </cell>
          <cell r="C31">
            <v>161.69</v>
          </cell>
          <cell r="D31">
            <v>147.59899999999999</v>
          </cell>
          <cell r="E31">
            <v>124.479</v>
          </cell>
          <cell r="F31">
            <v>130.52600000000001</v>
          </cell>
          <cell r="G31">
            <v>137.37700000000001</v>
          </cell>
          <cell r="H31">
            <v>133.5</v>
          </cell>
          <cell r="I31">
            <v>119.97</v>
          </cell>
          <cell r="J31">
            <v>84.236999999999995</v>
          </cell>
          <cell r="K31">
            <v>73.608999999999995</v>
          </cell>
          <cell r="L31">
            <v>4.7830000000000004</v>
          </cell>
          <cell r="M31">
            <v>4.6680000000000001</v>
          </cell>
          <cell r="N31">
            <v>-2.4043487351035009</v>
          </cell>
          <cell r="O31">
            <v>33.597000000000001</v>
          </cell>
          <cell r="P31">
            <v>27.021000000000001</v>
          </cell>
          <cell r="Q31">
            <v>-19.573176176444328</v>
          </cell>
          <cell r="R31">
            <v>7.4270164160561691</v>
          </cell>
          <cell r="S31">
            <v>5.8439451874664776</v>
          </cell>
          <cell r="V31" t="str">
            <v>　いすゞ</v>
          </cell>
          <cell r="W31" t="str">
            <v>　いすゞ</v>
          </cell>
          <cell r="X31">
            <v>130.52600000000001</v>
          </cell>
          <cell r="Y31">
            <v>137.37700000000001</v>
          </cell>
          <cell r="Z31">
            <v>133.5</v>
          </cell>
          <cell r="AA31">
            <v>119.97</v>
          </cell>
          <cell r="AB31">
            <v>84.236999999999995</v>
          </cell>
          <cell r="AC31">
            <v>73.608999999999995</v>
          </cell>
          <cell r="AD31">
            <v>68.653000000000006</v>
          </cell>
          <cell r="AE31">
            <v>3.2040000000000002</v>
          </cell>
          <cell r="AF31">
            <v>3.145</v>
          </cell>
          <cell r="AG31">
            <v>-1.8414481897628066</v>
          </cell>
          <cell r="AH31">
            <v>3.2040000000000002</v>
          </cell>
          <cell r="AI31">
            <v>3.145</v>
          </cell>
          <cell r="AJ31">
            <v>-1.8414481897628066</v>
          </cell>
        </row>
        <row r="32">
          <cell r="B32" t="str">
            <v xml:space="preserve">   Daihatsu</v>
          </cell>
          <cell r="C32">
            <v>6.0040000000000004</v>
          </cell>
          <cell r="D32">
            <v>5.8209999999999997</v>
          </cell>
          <cell r="E32">
            <v>4.8580000000000005</v>
          </cell>
          <cell r="F32">
            <v>4.9030000000000005</v>
          </cell>
          <cell r="G32">
            <v>4.1520000000000001</v>
          </cell>
          <cell r="H32">
            <v>2.5180000000000002</v>
          </cell>
          <cell r="I32">
            <v>19.586000000000002</v>
          </cell>
          <cell r="J32">
            <v>11.004</v>
          </cell>
          <cell r="K32">
            <v>4.0490000000000004</v>
          </cell>
          <cell r="L32">
            <v>0.247</v>
          </cell>
          <cell r="M32">
            <v>0.23800000000000002</v>
          </cell>
          <cell r="N32">
            <v>-3.6437246963562653</v>
          </cell>
          <cell r="O32">
            <v>1.806</v>
          </cell>
          <cell r="P32">
            <v>1.3129999999999999</v>
          </cell>
          <cell r="Q32">
            <v>-27.297895902547076</v>
          </cell>
          <cell r="R32">
            <v>0.3992377785932506</v>
          </cell>
          <cell r="S32">
            <v>0.28396802602211185</v>
          </cell>
          <cell r="V32" t="str">
            <v>　ダイハツ工業</v>
          </cell>
          <cell r="W32" t="str">
            <v>　ダイハツ工業</v>
          </cell>
          <cell r="X32">
            <v>4.9030000000000005</v>
          </cell>
          <cell r="Y32">
            <v>4.1520000000000001</v>
          </cell>
          <cell r="Z32">
            <v>2.5180000000000002</v>
          </cell>
          <cell r="AA32">
            <v>19.586000000000002</v>
          </cell>
          <cell r="AB32">
            <v>11.004</v>
          </cell>
          <cell r="AC32">
            <v>4.0490000000000004</v>
          </cell>
          <cell r="AD32">
            <v>11.074</v>
          </cell>
          <cell r="AE32">
            <v>0.19400000000000001</v>
          </cell>
          <cell r="AF32">
            <v>0.85399999999999998</v>
          </cell>
          <cell r="AG32">
            <v>340.20618556701027</v>
          </cell>
          <cell r="AH32">
            <v>0.19400000000000001</v>
          </cell>
          <cell r="AI32">
            <v>0.85399999999999998</v>
          </cell>
          <cell r="AJ32">
            <v>340.20618556701027</v>
          </cell>
        </row>
        <row r="33">
          <cell r="B33" t="str">
            <v xml:space="preserve">   Hino</v>
          </cell>
          <cell r="C33">
            <v>59.687000000000005</v>
          </cell>
          <cell r="D33">
            <v>46.988</v>
          </cell>
          <cell r="E33">
            <v>38.146999999999998</v>
          </cell>
          <cell r="F33">
            <v>43.04</v>
          </cell>
          <cell r="G33">
            <v>48.448</v>
          </cell>
          <cell r="H33">
            <v>47.12</v>
          </cell>
          <cell r="I33">
            <v>44.506</v>
          </cell>
          <cell r="J33">
            <v>29.759</v>
          </cell>
          <cell r="K33">
            <v>30.529</v>
          </cell>
          <cell r="L33">
            <v>1.55</v>
          </cell>
          <cell r="M33">
            <v>2.3370000000000002</v>
          </cell>
          <cell r="N33">
            <v>50.774193548387103</v>
          </cell>
          <cell r="O33">
            <v>13.128</v>
          </cell>
          <cell r="P33">
            <v>13.568</v>
          </cell>
          <cell r="Q33">
            <v>3.3516148689823222</v>
          </cell>
          <cell r="R33">
            <v>2.9021005301064196</v>
          </cell>
          <cell r="S33">
            <v>2.9344083602955169</v>
          </cell>
          <cell r="V33" t="str">
            <v>　日野自動車</v>
          </cell>
          <cell r="W33" t="str">
            <v>　日野自動車</v>
          </cell>
          <cell r="X33">
            <v>43.04</v>
          </cell>
          <cell r="Y33">
            <v>48.448</v>
          </cell>
          <cell r="Z33">
            <v>47.12</v>
          </cell>
          <cell r="AA33">
            <v>44.506</v>
          </cell>
          <cell r="AB33">
            <v>29.759</v>
          </cell>
          <cell r="AC33">
            <v>30.529</v>
          </cell>
          <cell r="AD33">
            <v>32.356000000000002</v>
          </cell>
          <cell r="AE33">
            <v>1.7310000000000001</v>
          </cell>
          <cell r="AF33">
            <v>1.8360000000000001</v>
          </cell>
          <cell r="AG33">
            <v>6.0658578856152445</v>
          </cell>
          <cell r="AH33">
            <v>1.7310000000000001</v>
          </cell>
          <cell r="AI33">
            <v>1.8360000000000001</v>
          </cell>
          <cell r="AJ33">
            <v>6.0658578856152445</v>
          </cell>
        </row>
        <row r="34">
          <cell r="B34" t="str">
            <v xml:space="preserve">   Nissan Diesel</v>
          </cell>
          <cell r="C34">
            <v>38.986000000000004</v>
          </cell>
          <cell r="D34">
            <v>34.573</v>
          </cell>
          <cell r="E34">
            <v>28.25</v>
          </cell>
          <cell r="F34">
            <v>31.126999999999999</v>
          </cell>
          <cell r="G34">
            <v>35.24</v>
          </cell>
          <cell r="H34">
            <v>31.946999999999999</v>
          </cell>
          <cell r="I34">
            <v>30.025000000000002</v>
          </cell>
          <cell r="J34">
            <v>19.032</v>
          </cell>
          <cell r="K34">
            <v>16.152999999999999</v>
          </cell>
          <cell r="L34">
            <v>1.0030000000000001</v>
          </cell>
          <cell r="M34">
            <v>0.99099999999999999</v>
          </cell>
          <cell r="N34">
            <v>-1.1964107676969205</v>
          </cell>
          <cell r="O34">
            <v>7.54</v>
          </cell>
          <cell r="P34">
            <v>7.22</v>
          </cell>
          <cell r="Q34">
            <v>-4.2440318302387254</v>
          </cell>
          <cell r="R34">
            <v>1.6668066725321755</v>
          </cell>
          <cell r="S34">
            <v>1.5614997318199904</v>
          </cell>
          <cell r="V34" t="str">
            <v>　日産ディーゼル</v>
          </cell>
          <cell r="W34" t="str">
            <v>　日産ディーゼル</v>
          </cell>
          <cell r="X34">
            <v>31.126999999999999</v>
          </cell>
          <cell r="Y34">
            <v>35.24</v>
          </cell>
          <cell r="Z34">
            <v>31.948</v>
          </cell>
          <cell r="AA34">
            <v>30.025000000000002</v>
          </cell>
          <cell r="AB34">
            <v>19.032</v>
          </cell>
          <cell r="AC34">
            <v>16.152999999999999</v>
          </cell>
          <cell r="AD34">
            <v>16.494</v>
          </cell>
          <cell r="AE34">
            <v>0.77600000000000002</v>
          </cell>
          <cell r="AF34">
            <v>0.93600000000000005</v>
          </cell>
          <cell r="AG34">
            <v>20.618556701030922</v>
          </cell>
          <cell r="AH34">
            <v>0.77600000000000002</v>
          </cell>
          <cell r="AI34">
            <v>0.93600000000000005</v>
          </cell>
          <cell r="AJ34">
            <v>20.618556701030922</v>
          </cell>
        </row>
        <row r="35">
          <cell r="B35" t="str">
            <v xml:space="preserve">   Imports</v>
          </cell>
          <cell r="C35">
            <v>2.738</v>
          </cell>
          <cell r="D35">
            <v>3.2080000000000002</v>
          </cell>
          <cell r="E35">
            <v>6.2290000000000001</v>
          </cell>
          <cell r="F35">
            <v>25.23</v>
          </cell>
          <cell r="G35">
            <v>25.897000000000002</v>
          </cell>
          <cell r="H35">
            <v>34.133000000000003</v>
          </cell>
          <cell r="I35">
            <v>23.387</v>
          </cell>
          <cell r="J35">
            <v>10.022</v>
          </cell>
          <cell r="K35">
            <v>6.7910000000000004</v>
          </cell>
          <cell r="L35">
            <v>0.42</v>
          </cell>
          <cell r="M35">
            <v>0.51300000000000001</v>
          </cell>
          <cell r="N35">
            <v>22.142857142857153</v>
          </cell>
          <cell r="O35">
            <v>2.34</v>
          </cell>
          <cell r="P35">
            <v>2.9239999999999999</v>
          </cell>
          <cell r="Q35">
            <v>24.957264957264957</v>
          </cell>
          <cell r="R35">
            <v>0.51728482940653731</v>
          </cell>
          <cell r="S35">
            <v>0.63238576396698787</v>
          </cell>
          <cell r="V35" t="str">
            <v>　輸入車</v>
          </cell>
          <cell r="W35" t="str">
            <v>　輸入車</v>
          </cell>
          <cell r="X35">
            <v>25.23</v>
          </cell>
          <cell r="Y35">
            <v>25.897000000000002</v>
          </cell>
          <cell r="Z35">
            <v>34.133000000000003</v>
          </cell>
          <cell r="AA35">
            <v>23.387</v>
          </cell>
          <cell r="AB35">
            <v>10.022</v>
          </cell>
          <cell r="AC35">
            <v>6.7910000000000004</v>
          </cell>
          <cell r="AD35">
            <v>7.6859999999999999</v>
          </cell>
          <cell r="AE35">
            <v>0.41200000000000003</v>
          </cell>
          <cell r="AF35">
            <v>0.442</v>
          </cell>
          <cell r="AG35">
            <v>7.2815533980582492</v>
          </cell>
          <cell r="AH35">
            <v>0.41200000000000003</v>
          </cell>
          <cell r="AI35">
            <v>0.442</v>
          </cell>
          <cell r="AJ35">
            <v>7.2815533980582492</v>
          </cell>
        </row>
        <row r="37">
          <cell r="B37" t="str">
            <v xml:space="preserve">Minivehicle total </v>
          </cell>
          <cell r="C37">
            <v>1779.7920000000001</v>
          </cell>
          <cell r="D37">
            <v>1625.2700000000002</v>
          </cell>
          <cell r="E37">
            <v>1578.944</v>
          </cell>
          <cell r="F37">
            <v>1615.0449999999998</v>
          </cell>
          <cell r="G37">
            <v>1715.6129999999998</v>
          </cell>
          <cell r="H37">
            <v>1702.2329999999999</v>
          </cell>
          <cell r="I37">
            <v>1612.5070000000001</v>
          </cell>
          <cell r="J37">
            <v>1544.1130000000003</v>
          </cell>
          <cell r="K37">
            <v>1873.4870000000001</v>
          </cell>
          <cell r="L37">
            <v>132.839</v>
          </cell>
          <cell r="M37">
            <v>134.61699999999999</v>
          </cell>
          <cell r="N37">
            <v>1.3384623491595082</v>
          </cell>
          <cell r="O37">
            <v>799.29700000000014</v>
          </cell>
          <cell r="P37">
            <v>824.62800000000004</v>
          </cell>
          <cell r="Q37">
            <v>3.1691598992614534</v>
          </cell>
          <cell r="R37">
            <v>99.999999999999986</v>
          </cell>
          <cell r="S37">
            <v>100</v>
          </cell>
          <cell r="V37" t="str">
            <v>軽自動車合計</v>
          </cell>
          <cell r="W37" t="str">
            <v>軽自動車合計</v>
          </cell>
          <cell r="X37">
            <v>1615.0449999999998</v>
          </cell>
          <cell r="Y37">
            <v>1715.6129999999998</v>
          </cell>
          <cell r="Z37">
            <v>1702.2329999999999</v>
          </cell>
          <cell r="AA37">
            <v>1612.607</v>
          </cell>
          <cell r="AB37">
            <v>1544.1130000000003</v>
          </cell>
          <cell r="AC37">
            <v>1873.4870000000001</v>
          </cell>
          <cell r="AD37">
            <v>1867.8720000000001</v>
          </cell>
          <cell r="AE37">
            <v>125.383</v>
          </cell>
          <cell r="AF37">
            <v>122.217</v>
          </cell>
          <cell r="AG37">
            <v>-2.525063206335787</v>
          </cell>
          <cell r="AH37">
            <v>125.17899999999997</v>
          </cell>
          <cell r="AI37">
            <v>122.054</v>
          </cell>
          <cell r="AJ37">
            <v>-2.4964251192292397</v>
          </cell>
        </row>
        <row r="38">
          <cell r="B38" t="str">
            <v xml:space="preserve">   Suzuki</v>
          </cell>
          <cell r="C38">
            <v>512.87700000000007</v>
          </cell>
          <cell r="D38">
            <v>482.197</v>
          </cell>
          <cell r="E38">
            <v>471.95</v>
          </cell>
          <cell r="F38">
            <v>521.91499999999996</v>
          </cell>
          <cell r="G38">
            <v>556.28100000000006</v>
          </cell>
          <cell r="H38">
            <v>555.95900000000006</v>
          </cell>
          <cell r="I38">
            <v>522.68000000000006</v>
          </cell>
          <cell r="J38">
            <v>496.40300000000002</v>
          </cell>
          <cell r="K38">
            <v>579.37700000000007</v>
          </cell>
          <cell r="L38">
            <v>41.076999999999998</v>
          </cell>
          <cell r="M38">
            <v>41.389000000000003</v>
          </cell>
          <cell r="N38">
            <v>0.75954913942108959</v>
          </cell>
          <cell r="O38">
            <v>247.55500000000001</v>
          </cell>
          <cell r="P38">
            <v>253.26900000000001</v>
          </cell>
          <cell r="Q38">
            <v>2.308173941144398</v>
          </cell>
          <cell r="R38">
            <v>30.971591285842432</v>
          </cell>
          <cell r="S38">
            <v>30.713121552991169</v>
          </cell>
          <cell r="V38" t="str">
            <v>　スズキ</v>
          </cell>
          <cell r="W38" t="str">
            <v>　スズキ</v>
          </cell>
          <cell r="X38">
            <v>521.91499999999996</v>
          </cell>
          <cell r="Y38">
            <v>556.28100000000006</v>
          </cell>
          <cell r="Z38">
            <v>555.95900000000006</v>
          </cell>
          <cell r="AA38">
            <v>522.68000000000006</v>
          </cell>
          <cell r="AB38">
            <v>496.40300000000002</v>
          </cell>
          <cell r="AC38">
            <v>579.37700000000007</v>
          </cell>
          <cell r="AD38">
            <v>573.71</v>
          </cell>
          <cell r="AE38">
            <v>41.442</v>
          </cell>
          <cell r="AF38">
            <v>39.297000000000004</v>
          </cell>
          <cell r="AG38">
            <v>-5.1759084986245707</v>
          </cell>
          <cell r="AH38">
            <v>41.442</v>
          </cell>
          <cell r="AI38">
            <v>39.297000000000004</v>
          </cell>
          <cell r="AJ38">
            <v>-5.1759084986245707</v>
          </cell>
        </row>
        <row r="39">
          <cell r="B39" t="str">
            <v xml:space="preserve">   Daihatsu</v>
          </cell>
          <cell r="C39">
            <v>448.91899999999998</v>
          </cell>
          <cell r="D39">
            <v>408.23399999999998</v>
          </cell>
          <cell r="E39">
            <v>369.90600000000001</v>
          </cell>
          <cell r="F39">
            <v>367.65699999999998</v>
          </cell>
          <cell r="G39">
            <v>395.42900000000003</v>
          </cell>
          <cell r="H39">
            <v>444.399</v>
          </cell>
          <cell r="I39">
            <v>407.84899999999999</v>
          </cell>
          <cell r="J39">
            <v>393.40199999999999</v>
          </cell>
          <cell r="K39">
            <v>506.947</v>
          </cell>
          <cell r="L39">
            <v>37.634</v>
          </cell>
          <cell r="M39">
            <v>38.261000000000003</v>
          </cell>
          <cell r="N39">
            <v>1.666046659935172</v>
          </cell>
          <cell r="O39">
            <v>225.66900000000001</v>
          </cell>
          <cell r="P39">
            <v>235.19300000000001</v>
          </cell>
          <cell r="Q39">
            <v>4.2203404100696229</v>
          </cell>
          <cell r="R39">
            <v>28.233435131121471</v>
          </cell>
          <cell r="S39">
            <v>28.5211028487997</v>
          </cell>
          <cell r="V39" t="str">
            <v>　ダイハツ工業</v>
          </cell>
          <cell r="W39" t="str">
            <v>　ダイハツ工業</v>
          </cell>
          <cell r="X39">
            <v>367.65699999999998</v>
          </cell>
          <cell r="Y39">
            <v>395.42900000000003</v>
          </cell>
          <cell r="Z39">
            <v>444.399</v>
          </cell>
          <cell r="AA39">
            <v>407.84899999999999</v>
          </cell>
          <cell r="AB39">
            <v>393.40199999999999</v>
          </cell>
          <cell r="AC39">
            <v>506.947</v>
          </cell>
          <cell r="AD39">
            <v>520.48300000000006</v>
          </cell>
          <cell r="AE39">
            <v>36.680999999999997</v>
          </cell>
          <cell r="AF39">
            <v>34.852000000000004</v>
          </cell>
          <cell r="AG39">
            <v>-4.9862326545077611</v>
          </cell>
          <cell r="AH39">
            <v>36.680999999999997</v>
          </cell>
          <cell r="AI39">
            <v>34.852000000000004</v>
          </cell>
          <cell r="AJ39">
            <v>-4.9862326545077611</v>
          </cell>
        </row>
        <row r="40">
          <cell r="B40" t="str">
            <v xml:space="preserve">   Mitsubishi</v>
          </cell>
          <cell r="C40">
            <v>274.91399999999999</v>
          </cell>
          <cell r="D40">
            <v>250.018</v>
          </cell>
          <cell r="E40">
            <v>259.14100000000002</v>
          </cell>
          <cell r="F40">
            <v>262.60500000000002</v>
          </cell>
          <cell r="G40">
            <v>323.012</v>
          </cell>
          <cell r="H40">
            <v>276.72800000000001</v>
          </cell>
          <cell r="I40">
            <v>258.33499999999998</v>
          </cell>
          <cell r="J40">
            <v>243.71</v>
          </cell>
          <cell r="K40">
            <v>273.40899999999999</v>
          </cell>
          <cell r="L40">
            <v>18.649000000000001</v>
          </cell>
          <cell r="M40">
            <v>18.254000000000001</v>
          </cell>
          <cell r="N40">
            <v>-2.1180760362485951</v>
          </cell>
          <cell r="O40">
            <v>122.83500000000001</v>
          </cell>
          <cell r="P40">
            <v>123.111</v>
          </cell>
          <cell r="Q40">
            <v>0.22469165954328574</v>
          </cell>
          <cell r="R40">
            <v>15.367879524131828</v>
          </cell>
          <cell r="S40">
            <v>14.929277201356248</v>
          </cell>
          <cell r="V40" t="str">
            <v>　三菱自動車</v>
          </cell>
          <cell r="W40" t="str">
            <v>　三菱自動車</v>
          </cell>
          <cell r="X40">
            <v>262.60500000000002</v>
          </cell>
          <cell r="Y40">
            <v>323.012</v>
          </cell>
          <cell r="Z40">
            <v>276.72800000000001</v>
          </cell>
          <cell r="AA40">
            <v>258.33499999999998</v>
          </cell>
          <cell r="AB40">
            <v>243.71</v>
          </cell>
          <cell r="AC40">
            <v>273.40899999999999</v>
          </cell>
          <cell r="AD40">
            <v>259.399</v>
          </cell>
          <cell r="AE40">
            <v>17.664999999999999</v>
          </cell>
          <cell r="AF40">
            <v>17.335000000000001</v>
          </cell>
          <cell r="AG40">
            <v>-1.8681007642230352</v>
          </cell>
          <cell r="AH40">
            <v>17.664999999999999</v>
          </cell>
          <cell r="AI40">
            <v>17.335000000000001</v>
          </cell>
          <cell r="AJ40">
            <v>-1.8681007642230352</v>
          </cell>
        </row>
        <row r="41">
          <cell r="B41" t="str">
            <v xml:space="preserve">   Fuji Heavy</v>
          </cell>
          <cell r="C41">
            <v>238.62100000000001</v>
          </cell>
          <cell r="D41">
            <v>223.09300000000002</v>
          </cell>
          <cell r="E41">
            <v>209.29300000000001</v>
          </cell>
          <cell r="F41">
            <v>217.56800000000001</v>
          </cell>
          <cell r="G41">
            <v>203.90700000000001</v>
          </cell>
          <cell r="H41">
            <v>211.37800000000001</v>
          </cell>
          <cell r="I41">
            <v>163.78200000000001</v>
          </cell>
          <cell r="J41">
            <v>150.411</v>
          </cell>
          <cell r="K41">
            <v>178.51599999999999</v>
          </cell>
          <cell r="L41">
            <v>12.793000000000001</v>
          </cell>
          <cell r="M41">
            <v>12.856</v>
          </cell>
          <cell r="N41">
            <v>0.49245681231921967</v>
          </cell>
          <cell r="O41">
            <v>76.043999999999997</v>
          </cell>
          <cell r="P41">
            <v>72.034999999999997</v>
          </cell>
          <cell r="Q41">
            <v>-5.2719478196833425</v>
          </cell>
          <cell r="R41">
            <v>9.5138603047427903</v>
          </cell>
          <cell r="S41">
            <v>8.7354540471582318</v>
          </cell>
          <cell r="V41" t="str">
            <v>　富士重工</v>
          </cell>
          <cell r="W41" t="str">
            <v>　富士重工</v>
          </cell>
          <cell r="X41">
            <v>217.56800000000001</v>
          </cell>
          <cell r="Y41">
            <v>203.90700000000001</v>
          </cell>
          <cell r="Z41">
            <v>211.37800000000001</v>
          </cell>
          <cell r="AA41">
            <v>163.78200000000001</v>
          </cell>
          <cell r="AB41">
            <v>150.411</v>
          </cell>
          <cell r="AC41">
            <v>178.51599999999999</v>
          </cell>
          <cell r="AD41">
            <v>173.86600000000001</v>
          </cell>
          <cell r="AE41">
            <v>9.6059999999999999</v>
          </cell>
          <cell r="AF41">
            <v>9.8030000000000008</v>
          </cell>
          <cell r="AG41">
            <v>2.0508015823443859</v>
          </cell>
          <cell r="AH41">
            <v>9.6059999999999999</v>
          </cell>
          <cell r="AI41">
            <v>9.8030000000000008</v>
          </cell>
          <cell r="AJ41">
            <v>2.0508015823443859</v>
          </cell>
        </row>
        <row r="42">
          <cell r="B42" t="str">
            <v xml:space="preserve">   Honda</v>
          </cell>
          <cell r="C42">
            <v>228.166</v>
          </cell>
          <cell r="D42">
            <v>191.57400000000001</v>
          </cell>
          <cell r="E42">
            <v>208.00200000000001</v>
          </cell>
          <cell r="F42">
            <v>186.3</v>
          </cell>
          <cell r="G42">
            <v>181.19400000000002</v>
          </cell>
          <cell r="H42">
            <v>164.49700000000001</v>
          </cell>
          <cell r="I42">
            <v>216.21100000000001</v>
          </cell>
          <cell r="J42">
            <v>221.88200000000001</v>
          </cell>
          <cell r="K42">
            <v>289.40699999999998</v>
          </cell>
          <cell r="L42">
            <v>17.978000000000002</v>
          </cell>
          <cell r="M42">
            <v>19.675000000000001</v>
          </cell>
          <cell r="N42">
            <v>9.4393147179886441</v>
          </cell>
          <cell r="O42">
            <v>106.642</v>
          </cell>
          <cell r="P42">
            <v>121.83</v>
          </cell>
          <cell r="Q42">
            <v>14.242043472553023</v>
          </cell>
          <cell r="R42">
            <v>13.341974259880867</v>
          </cell>
          <cell r="S42">
            <v>14.773934428615085</v>
          </cell>
          <cell r="V42" t="str">
            <v>　本田技研</v>
          </cell>
          <cell r="W42" t="str">
            <v>　本田技研</v>
          </cell>
          <cell r="X42">
            <v>186.3</v>
          </cell>
          <cell r="Y42">
            <v>181.19400000000002</v>
          </cell>
          <cell r="Z42">
            <v>164.49700000000001</v>
          </cell>
          <cell r="AA42">
            <v>216.21100000000001</v>
          </cell>
          <cell r="AB42">
            <v>221.88200000000001</v>
          </cell>
          <cell r="AC42">
            <v>289.40699999999998</v>
          </cell>
          <cell r="AD42">
            <v>299.20100000000002</v>
          </cell>
          <cell r="AE42">
            <v>16.593</v>
          </cell>
          <cell r="AF42">
            <v>17.580000000000002</v>
          </cell>
          <cell r="AG42">
            <v>5.9482914482010596</v>
          </cell>
          <cell r="AH42">
            <v>16.593</v>
          </cell>
          <cell r="AI42">
            <v>17.580000000000002</v>
          </cell>
          <cell r="AJ42">
            <v>5.9482914482010596</v>
          </cell>
        </row>
        <row r="43">
          <cell r="B43" t="str">
            <v xml:space="preserve">   Mazda</v>
          </cell>
          <cell r="C43">
            <v>76.295000000000002</v>
          </cell>
          <cell r="D43">
            <v>70.153999999999996</v>
          </cell>
          <cell r="E43">
            <v>60.652000000000001</v>
          </cell>
          <cell r="F43">
            <v>59</v>
          </cell>
          <cell r="G43">
            <v>55.79</v>
          </cell>
          <cell r="H43">
            <v>49.178000000000004</v>
          </cell>
          <cell r="I43">
            <v>43.65</v>
          </cell>
          <cell r="J43">
            <v>38.305</v>
          </cell>
          <cell r="K43">
            <v>45.831000000000003</v>
          </cell>
          <cell r="L43">
            <v>3.8980000000000001</v>
          </cell>
          <cell r="M43">
            <v>3.3660000000000001</v>
          </cell>
          <cell r="N43">
            <v>-13.648024628014365</v>
          </cell>
          <cell r="O43">
            <v>20.552</v>
          </cell>
          <cell r="P43">
            <v>19.190000000000001</v>
          </cell>
          <cell r="Q43">
            <v>-6.6270922537952419</v>
          </cell>
          <cell r="R43">
            <v>2.5712594942805986</v>
          </cell>
          <cell r="S43">
            <v>2.3271099210795656</v>
          </cell>
          <cell r="V43" t="str">
            <v>　マツダ</v>
          </cell>
          <cell r="W43" t="str">
            <v>　マツダ</v>
          </cell>
          <cell r="X43">
            <v>59</v>
          </cell>
          <cell r="Y43">
            <v>55.79</v>
          </cell>
          <cell r="Z43">
            <v>49.178000000000004</v>
          </cell>
          <cell r="AA43">
            <v>43.75</v>
          </cell>
          <cell r="AB43">
            <v>38.305</v>
          </cell>
          <cell r="AC43">
            <v>45.831000000000003</v>
          </cell>
          <cell r="AD43">
            <v>41.213000000000001</v>
          </cell>
          <cell r="AE43">
            <v>3.1920000000000002</v>
          </cell>
          <cell r="AF43">
            <v>3.1870000000000003</v>
          </cell>
          <cell r="AG43">
            <v>-0.15664160401002158</v>
          </cell>
          <cell r="AH43">
            <v>3.1920000000000002</v>
          </cell>
          <cell r="AI43">
            <v>3.1870000000000003</v>
          </cell>
          <cell r="AJ43">
            <v>-0.15664160401002158</v>
          </cell>
        </row>
        <row r="45">
          <cell r="B45" t="str">
            <v>Registration vehicles total</v>
          </cell>
          <cell r="C45">
            <v>5744.9630000000006</v>
          </cell>
          <cell r="D45">
            <v>5334.0420000000004</v>
          </cell>
          <cell r="E45">
            <v>4886.9830000000011</v>
          </cell>
          <cell r="F45">
            <v>4901.2609999999995</v>
          </cell>
          <cell r="G45">
            <v>5149.4180000000006</v>
          </cell>
          <cell r="H45">
            <v>5375.6050000000005</v>
          </cell>
          <cell r="I45">
            <v>5112.4859999999999</v>
          </cell>
          <cell r="J45">
            <v>4335.3170000000009</v>
          </cell>
          <cell r="K45">
            <v>3987.732</v>
          </cell>
          <cell r="L45">
            <v>264.40600000000006</v>
          </cell>
          <cell r="M45">
            <v>284.86099999999999</v>
          </cell>
          <cell r="N45">
            <v>7.7362087093333365</v>
          </cell>
          <cell r="O45">
            <v>1725.423</v>
          </cell>
          <cell r="P45">
            <v>1737.6779999999999</v>
          </cell>
          <cell r="Q45">
            <v>0.71026061435368604</v>
          </cell>
          <cell r="R45">
            <v>100</v>
          </cell>
          <cell r="S45">
            <v>100</v>
          </cell>
          <cell r="V45" t="str">
            <v>登録車合計</v>
          </cell>
          <cell r="W45" t="str">
            <v>登録車合計</v>
          </cell>
          <cell r="X45">
            <v>4901.2609999999995</v>
          </cell>
          <cell r="Y45">
            <v>5149.4180000000006</v>
          </cell>
          <cell r="Z45">
            <v>5375.6060000000007</v>
          </cell>
          <cell r="AA45">
            <v>5112.4859999999999</v>
          </cell>
          <cell r="AB45">
            <v>4335.3170000000009</v>
          </cell>
          <cell r="AC45">
            <v>3987.732</v>
          </cell>
          <cell r="AD45">
            <v>4095.1190000000006</v>
          </cell>
          <cell r="AE45">
            <v>248.43299999999999</v>
          </cell>
          <cell r="AF45">
            <v>255.01500000000001</v>
          </cell>
          <cell r="AG45">
            <v>2.6494064798154859</v>
          </cell>
          <cell r="AH45">
            <v>248.43299999999999</v>
          </cell>
          <cell r="AI45">
            <v>255.01500000000001</v>
          </cell>
          <cell r="AJ45">
            <v>2.6494064798154859</v>
          </cell>
        </row>
        <row r="46">
          <cell r="B46" t="str">
            <v xml:space="preserve">   Toyota</v>
          </cell>
          <cell r="C46">
            <v>2355.2860000000001</v>
          </cell>
          <cell r="D46">
            <v>2228.9030000000002</v>
          </cell>
          <cell r="E46">
            <v>2057.8160000000003</v>
          </cell>
          <cell r="F46">
            <v>2031.018</v>
          </cell>
          <cell r="G46">
            <v>2029.0250000000001</v>
          </cell>
          <cell r="H46">
            <v>2104.797</v>
          </cell>
          <cell r="I46">
            <v>1991.3030000000001</v>
          </cell>
          <cell r="J46">
            <v>1700.1990000000001</v>
          </cell>
          <cell r="K46">
            <v>1656.6410000000001</v>
          </cell>
          <cell r="L46">
            <v>119.994</v>
          </cell>
          <cell r="M46">
            <v>126.592</v>
          </cell>
          <cell r="N46">
            <v>5.4986082637465294</v>
          </cell>
          <cell r="O46">
            <v>721.84100000000001</v>
          </cell>
          <cell r="P46">
            <v>747.62599999999998</v>
          </cell>
          <cell r="Q46">
            <v>3.5721162970792752</v>
          </cell>
          <cell r="R46">
            <v>41.835596256686038</v>
          </cell>
          <cell r="S46">
            <v>43.024426850083849</v>
          </cell>
          <cell r="V46" t="str">
            <v>　トヨタ自動車</v>
          </cell>
          <cell r="W46" t="str">
            <v>　トヨタ自動車</v>
          </cell>
          <cell r="X46">
            <v>2031.018</v>
          </cell>
          <cell r="Y46">
            <v>2029.0250000000001</v>
          </cell>
          <cell r="Z46">
            <v>2104.797</v>
          </cell>
          <cell r="AA46">
            <v>1991.3030000000001</v>
          </cell>
          <cell r="AB46">
            <v>1700.1990000000001</v>
          </cell>
          <cell r="AC46">
            <v>1656.6410000000001</v>
          </cell>
          <cell r="AD46">
            <v>1763.596</v>
          </cell>
          <cell r="AE46">
            <v>107.651</v>
          </cell>
          <cell r="AF46">
            <v>110.42</v>
          </cell>
          <cell r="AG46">
            <v>2.5722009084913289</v>
          </cell>
          <cell r="AH46">
            <v>107.651</v>
          </cell>
          <cell r="AI46">
            <v>110.42</v>
          </cell>
          <cell r="AJ46">
            <v>2.5722009084913289</v>
          </cell>
        </row>
        <row r="47">
          <cell r="B47" t="str">
            <v xml:space="preserve">   Nissan</v>
          </cell>
          <cell r="C47">
            <v>1344.8579999999999</v>
          </cell>
          <cell r="D47">
            <v>1199.4159999999999</v>
          </cell>
          <cell r="E47">
            <v>1098.482</v>
          </cell>
          <cell r="F47">
            <v>1014.8920000000001</v>
          </cell>
          <cell r="G47">
            <v>1096.3920000000001</v>
          </cell>
          <cell r="H47">
            <v>1098.394</v>
          </cell>
          <cell r="I47">
            <v>1033.739</v>
          </cell>
          <cell r="J47">
            <v>901.274</v>
          </cell>
          <cell r="K47">
            <v>773.55200000000002</v>
          </cell>
          <cell r="L47">
            <v>45.550000000000004</v>
          </cell>
          <cell r="M47">
            <v>48.003999999999998</v>
          </cell>
          <cell r="N47">
            <v>5.3874862788144684</v>
          </cell>
          <cell r="O47">
            <v>341.31799999999998</v>
          </cell>
          <cell r="P47">
            <v>326.66000000000003</v>
          </cell>
          <cell r="Q47">
            <v>-4.2945288557884265</v>
          </cell>
          <cell r="R47">
            <v>19.781699907790724</v>
          </cell>
          <cell r="S47">
            <v>18.798649692290521</v>
          </cell>
          <cell r="V47" t="str">
            <v>　日産自動車</v>
          </cell>
          <cell r="W47" t="str">
            <v>　日産自動車</v>
          </cell>
          <cell r="X47">
            <v>1014.8920000000001</v>
          </cell>
          <cell r="Y47">
            <v>1096.3920000000001</v>
          </cell>
          <cell r="Z47">
            <v>1098.394</v>
          </cell>
          <cell r="AA47">
            <v>1033.739</v>
          </cell>
          <cell r="AB47">
            <v>901.274</v>
          </cell>
          <cell r="AC47">
            <v>773.55200000000002</v>
          </cell>
          <cell r="AD47">
            <v>729.74</v>
          </cell>
          <cell r="AE47">
            <v>49.963000000000001</v>
          </cell>
          <cell r="AF47">
            <v>50.036999999999999</v>
          </cell>
          <cell r="AG47">
            <v>0.14810960110480664</v>
          </cell>
          <cell r="AH47">
            <v>49.963000000000001</v>
          </cell>
          <cell r="AI47">
            <v>50.036999999999999</v>
          </cell>
          <cell r="AJ47">
            <v>0.14810960110480664</v>
          </cell>
        </row>
        <row r="48">
          <cell r="B48" t="str">
            <v xml:space="preserve">   Honda</v>
          </cell>
          <cell r="C48">
            <v>436.32600000000002</v>
          </cell>
          <cell r="D48">
            <v>404.45100000000002</v>
          </cell>
          <cell r="E48">
            <v>344.12600000000003</v>
          </cell>
          <cell r="F48">
            <v>314.96199999999999</v>
          </cell>
          <cell r="G48">
            <v>385.75700000000001</v>
          </cell>
          <cell r="H48">
            <v>539.57299999999998</v>
          </cell>
          <cell r="I48">
            <v>555.58400000000006</v>
          </cell>
          <cell r="J48">
            <v>459.64100000000002</v>
          </cell>
          <cell r="K48">
            <v>397.98200000000003</v>
          </cell>
          <cell r="L48">
            <v>23.376000000000001</v>
          </cell>
          <cell r="M48">
            <v>30.225999999999999</v>
          </cell>
          <cell r="N48">
            <v>29.303559206023255</v>
          </cell>
          <cell r="O48">
            <v>159.12700000000001</v>
          </cell>
          <cell r="P48">
            <v>172.06399999999999</v>
          </cell>
          <cell r="Q48">
            <v>8.1299842264354716</v>
          </cell>
          <cell r="R48">
            <v>9.2224921077324229</v>
          </cell>
          <cell r="S48">
            <v>9.9019496132194806</v>
          </cell>
          <cell r="V48" t="str">
            <v>　本田技研</v>
          </cell>
          <cell r="W48" t="str">
            <v>　本田技研</v>
          </cell>
          <cell r="X48">
            <v>314.96199999999999</v>
          </cell>
          <cell r="Y48">
            <v>385.75700000000001</v>
          </cell>
          <cell r="Z48">
            <v>539.57299999999998</v>
          </cell>
          <cell r="AA48">
            <v>555.58400000000006</v>
          </cell>
          <cell r="AB48">
            <v>459.64100000000002</v>
          </cell>
          <cell r="AC48">
            <v>397.98200000000003</v>
          </cell>
          <cell r="AD48">
            <v>455.60900000000004</v>
          </cell>
          <cell r="AE48">
            <v>21.984999999999999</v>
          </cell>
          <cell r="AF48">
            <v>26.867000000000001</v>
          </cell>
          <cell r="AG48">
            <v>22.206049579258604</v>
          </cell>
          <cell r="AH48">
            <v>21.984999999999999</v>
          </cell>
          <cell r="AI48">
            <v>26.867000000000001</v>
          </cell>
          <cell r="AJ48">
            <v>22.206049579258604</v>
          </cell>
        </row>
        <row r="49">
          <cell r="B49" t="str">
            <v xml:space="preserve">   Mazda</v>
          </cell>
          <cell r="C49">
            <v>474.06900000000002</v>
          </cell>
          <cell r="D49">
            <v>412.74900000000002</v>
          </cell>
          <cell r="E49">
            <v>343.25400000000002</v>
          </cell>
          <cell r="F49">
            <v>323.56</v>
          </cell>
          <cell r="G49">
            <v>309.94799999999998</v>
          </cell>
          <cell r="H49">
            <v>285.20400000000001</v>
          </cell>
          <cell r="I49">
            <v>293.53399999999999</v>
          </cell>
          <cell r="J49">
            <v>279.94600000000003</v>
          </cell>
          <cell r="K49">
            <v>269.43099999999998</v>
          </cell>
          <cell r="L49">
            <v>20.283000000000001</v>
          </cell>
          <cell r="M49">
            <v>20.422000000000001</v>
          </cell>
          <cell r="N49">
            <v>0.68530296307252048</v>
          </cell>
          <cell r="O49">
            <v>114.694</v>
          </cell>
          <cell r="P49">
            <v>122.625</v>
          </cell>
          <cell r="Q49">
            <v>6.9149214431443617</v>
          </cell>
          <cell r="R49">
            <v>6.6472975032789066</v>
          </cell>
          <cell r="S49">
            <v>7.0568310124200231</v>
          </cell>
          <cell r="V49" t="str">
            <v>　マツダ</v>
          </cell>
          <cell r="W49" t="str">
            <v>　マツダ</v>
          </cell>
          <cell r="X49">
            <v>323.56</v>
          </cell>
          <cell r="Y49">
            <v>309.94799999999998</v>
          </cell>
          <cell r="Z49">
            <v>285.20400000000001</v>
          </cell>
          <cell r="AA49">
            <v>293.53399999999999</v>
          </cell>
          <cell r="AB49">
            <v>279.94600000000003</v>
          </cell>
          <cell r="AC49">
            <v>269.43099999999998</v>
          </cell>
          <cell r="AD49">
            <v>272.09199999999998</v>
          </cell>
          <cell r="AE49">
            <v>21.117000000000001</v>
          </cell>
          <cell r="AF49">
            <v>20.626999999999999</v>
          </cell>
          <cell r="AG49">
            <v>-2.3204053606099451</v>
          </cell>
          <cell r="AH49">
            <v>21.117000000000001</v>
          </cell>
          <cell r="AI49">
            <v>20.626999999999999</v>
          </cell>
          <cell r="AJ49">
            <v>-2.3204053606099451</v>
          </cell>
        </row>
        <row r="50">
          <cell r="B50" t="str">
            <v xml:space="preserve">   Mitsubishi</v>
          </cell>
          <cell r="C50">
            <v>479.80099999999999</v>
          </cell>
          <cell r="D50">
            <v>494.149</v>
          </cell>
          <cell r="E50">
            <v>458.58499999999998</v>
          </cell>
          <cell r="F50">
            <v>492.58</v>
          </cell>
          <cell r="G50">
            <v>496.94</v>
          </cell>
          <cell r="H50">
            <v>476.55599999999998</v>
          </cell>
          <cell r="I50">
            <v>420.54500000000002</v>
          </cell>
          <cell r="J50">
            <v>352.68400000000003</v>
          </cell>
          <cell r="K50">
            <v>310.75900000000001</v>
          </cell>
          <cell r="L50">
            <v>18.442</v>
          </cell>
          <cell r="M50">
            <v>20.638999999999999</v>
          </cell>
          <cell r="N50">
            <v>11.913024617720414</v>
          </cell>
          <cell r="O50">
            <v>144.08099999999999</v>
          </cell>
          <cell r="P50">
            <v>135.13900000000001</v>
          </cell>
          <cell r="Q50">
            <v>-6.20623121716255</v>
          </cell>
          <cell r="R50">
            <v>8.3504740576658598</v>
          </cell>
          <cell r="S50">
            <v>7.776987451069763</v>
          </cell>
          <cell r="V50" t="str">
            <v>　三菱自動車</v>
          </cell>
          <cell r="W50" t="str">
            <v>　三菱自動車</v>
          </cell>
          <cell r="X50">
            <v>492.58</v>
          </cell>
          <cell r="Y50">
            <v>496.94</v>
          </cell>
          <cell r="Z50">
            <v>476.55599999999998</v>
          </cell>
          <cell r="AA50">
            <v>420.54500000000002</v>
          </cell>
          <cell r="AB50">
            <v>352.68400000000003</v>
          </cell>
          <cell r="AC50">
            <v>310.75900000000001</v>
          </cell>
          <cell r="AD50">
            <v>283.94400000000002</v>
          </cell>
          <cell r="AE50">
            <v>17.448</v>
          </cell>
          <cell r="AF50">
            <v>14.193</v>
          </cell>
          <cell r="AG50">
            <v>-18.655433287482815</v>
          </cell>
          <cell r="AH50">
            <v>17.448</v>
          </cell>
          <cell r="AI50">
            <v>14.193</v>
          </cell>
          <cell r="AJ50">
            <v>-18.655433287482815</v>
          </cell>
        </row>
        <row r="51">
          <cell r="B51" t="str">
            <v xml:space="preserve">   Fuji Heavy</v>
          </cell>
          <cell r="C51">
            <v>84.346000000000004</v>
          </cell>
          <cell r="D51">
            <v>84.427000000000007</v>
          </cell>
          <cell r="E51">
            <v>101.31</v>
          </cell>
          <cell r="F51">
            <v>133.34800000000001</v>
          </cell>
          <cell r="G51">
            <v>140.85</v>
          </cell>
          <cell r="H51">
            <v>137.113</v>
          </cell>
          <cell r="I51">
            <v>141.70099999999999</v>
          </cell>
          <cell r="J51">
            <v>127.56100000000001</v>
          </cell>
          <cell r="K51">
            <v>123.547</v>
          </cell>
          <cell r="L51">
            <v>6.9480000000000004</v>
          </cell>
          <cell r="M51">
            <v>7.68</v>
          </cell>
          <cell r="N51">
            <v>10.535405872193436</v>
          </cell>
          <cell r="O51">
            <v>52.795000000000002</v>
          </cell>
          <cell r="P51">
            <v>53.451999999999998</v>
          </cell>
          <cell r="Q51">
            <v>1.2444360261388399</v>
          </cell>
          <cell r="R51">
            <v>3.0598293867648687</v>
          </cell>
          <cell r="S51">
            <v>3.076058970649338</v>
          </cell>
          <cell r="V51" t="str">
            <v>　富士重工</v>
          </cell>
          <cell r="W51" t="str">
            <v>　富士重工</v>
          </cell>
          <cell r="X51">
            <v>133.34800000000001</v>
          </cell>
          <cell r="Y51">
            <v>140.85</v>
          </cell>
          <cell r="Z51">
            <v>137.113</v>
          </cell>
          <cell r="AA51">
            <v>141.70099999999999</v>
          </cell>
          <cell r="AB51">
            <v>127.56100000000001</v>
          </cell>
          <cell r="AC51">
            <v>123.547</v>
          </cell>
          <cell r="AD51">
            <v>126.935</v>
          </cell>
          <cell r="AE51">
            <v>6.2389999999999999</v>
          </cell>
          <cell r="AF51">
            <v>5.9939999999999998</v>
          </cell>
          <cell r="AG51">
            <v>-3.9269113640006403</v>
          </cell>
          <cell r="AH51">
            <v>6.2389999999999999</v>
          </cell>
          <cell r="AI51">
            <v>5.9939999999999998</v>
          </cell>
          <cell r="AJ51">
            <v>-3.9269113640006403</v>
          </cell>
        </row>
        <row r="52">
          <cell r="B52" t="str">
            <v xml:space="preserve">   Suzuki</v>
          </cell>
          <cell r="C52">
            <v>45.58</v>
          </cell>
          <cell r="D52">
            <v>54.244999999999997</v>
          </cell>
          <cell r="E52">
            <v>58.161999999999999</v>
          </cell>
          <cell r="F52">
            <v>55.931000000000004</v>
          </cell>
          <cell r="G52">
            <v>60.741</v>
          </cell>
          <cell r="H52">
            <v>65.899000000000001</v>
          </cell>
          <cell r="I52">
            <v>73.135000000000005</v>
          </cell>
          <cell r="J52">
            <v>58.683</v>
          </cell>
          <cell r="K52">
            <v>39.856000000000002</v>
          </cell>
          <cell r="L52">
            <v>1.98</v>
          </cell>
          <cell r="M52">
            <v>2.7109999999999999</v>
          </cell>
          <cell r="N52">
            <v>36.91919191919191</v>
          </cell>
          <cell r="O52">
            <v>14.374000000000001</v>
          </cell>
          <cell r="P52">
            <v>16.478000000000002</v>
          </cell>
          <cell r="Q52">
            <v>14.637540002782812</v>
          </cell>
          <cell r="R52">
            <v>0.83307107880212561</v>
          </cell>
          <cell r="S52">
            <v>0.94827695349771379</v>
          </cell>
          <cell r="V52" t="str">
            <v>　スズキ</v>
          </cell>
          <cell r="W52" t="str">
            <v>　スズキ</v>
          </cell>
          <cell r="X52">
            <v>55.931000000000004</v>
          </cell>
          <cell r="Y52">
            <v>60.741</v>
          </cell>
          <cell r="Z52">
            <v>65.899000000000001</v>
          </cell>
          <cell r="AA52">
            <v>73.135000000000005</v>
          </cell>
          <cell r="AB52">
            <v>58.683</v>
          </cell>
          <cell r="AC52">
            <v>39.856000000000002</v>
          </cell>
          <cell r="AD52">
            <v>40.317</v>
          </cell>
          <cell r="AE52">
            <v>2.2429999999999999</v>
          </cell>
          <cell r="AF52">
            <v>3.048</v>
          </cell>
          <cell r="AG52">
            <v>35.889433794025869</v>
          </cell>
          <cell r="AH52">
            <v>2.2429999999999999</v>
          </cell>
          <cell r="AI52">
            <v>3.048</v>
          </cell>
          <cell r="AJ52">
            <v>35.889433794025869</v>
          </cell>
        </row>
        <row r="53">
          <cell r="B53" t="str">
            <v xml:space="preserve">   Isuzu</v>
          </cell>
          <cell r="C53">
            <v>190.572</v>
          </cell>
          <cell r="D53">
            <v>164.10599999999999</v>
          </cell>
          <cell r="E53">
            <v>129.53700000000001</v>
          </cell>
          <cell r="F53">
            <v>135.02700000000002</v>
          </cell>
          <cell r="G53">
            <v>140.99100000000001</v>
          </cell>
          <cell r="H53">
            <v>136.64500000000001</v>
          </cell>
          <cell r="I53">
            <v>123.08</v>
          </cell>
          <cell r="J53">
            <v>86.844000000000008</v>
          </cell>
          <cell r="K53">
            <v>75.495000000000005</v>
          </cell>
          <cell r="L53">
            <v>4.9139999999999997</v>
          </cell>
          <cell r="M53">
            <v>4.7540000000000004</v>
          </cell>
          <cell r="N53">
            <v>-3.256003256003237</v>
          </cell>
          <cell r="O53">
            <v>34.56</v>
          </cell>
          <cell r="P53">
            <v>27.706</v>
          </cell>
          <cell r="Q53">
            <v>-19.832175925925931</v>
          </cell>
          <cell r="R53">
            <v>2.0029870935996565</v>
          </cell>
          <cell r="S53">
            <v>1.5944265853627657</v>
          </cell>
          <cell r="V53" t="str">
            <v>　いすゞ</v>
          </cell>
          <cell r="W53" t="str">
            <v>　いすゞ</v>
          </cell>
          <cell r="X53">
            <v>135.02700000000002</v>
          </cell>
          <cell r="Y53">
            <v>140.99100000000001</v>
          </cell>
          <cell r="Z53">
            <v>136.64500000000001</v>
          </cell>
          <cell r="AA53">
            <v>123.08</v>
          </cell>
          <cell r="AB53">
            <v>86.844000000000008</v>
          </cell>
          <cell r="AC53">
            <v>75.495000000000005</v>
          </cell>
          <cell r="AD53">
            <v>69.849000000000004</v>
          </cell>
          <cell r="AE53">
            <v>3.2749999999999999</v>
          </cell>
          <cell r="AF53">
            <v>3.1819999999999999</v>
          </cell>
          <cell r="AG53">
            <v>-2.839694656488545</v>
          </cell>
          <cell r="AH53">
            <v>3.2749999999999999</v>
          </cell>
          <cell r="AI53">
            <v>3.1819999999999999</v>
          </cell>
          <cell r="AJ53">
            <v>-2.839694656488545</v>
          </cell>
        </row>
        <row r="54">
          <cell r="B54" t="str">
            <v xml:space="preserve">   Daihatsu</v>
          </cell>
          <cell r="C54">
            <v>35.53</v>
          </cell>
          <cell r="D54">
            <v>25.387</v>
          </cell>
          <cell r="E54">
            <v>27.995000000000001</v>
          </cell>
          <cell r="F54">
            <v>24.385000000000002</v>
          </cell>
          <cell r="G54">
            <v>16.925000000000001</v>
          </cell>
          <cell r="H54">
            <v>24.834</v>
          </cell>
          <cell r="I54">
            <v>40.477000000000004</v>
          </cell>
          <cell r="J54">
            <v>43.826000000000001</v>
          </cell>
          <cell r="K54">
            <v>15.562000000000001</v>
          </cell>
          <cell r="L54">
            <v>1.0680000000000001</v>
          </cell>
          <cell r="M54">
            <v>0.8</v>
          </cell>
          <cell r="N54">
            <v>-25.093632958801493</v>
          </cell>
          <cell r="O54">
            <v>7.593</v>
          </cell>
          <cell r="P54">
            <v>4.7830000000000004</v>
          </cell>
          <cell r="Q54">
            <v>-37.00777031476359</v>
          </cell>
          <cell r="R54">
            <v>0.44006600120666062</v>
          </cell>
          <cell r="S54">
            <v>0.27525237702267052</v>
          </cell>
          <cell r="V54" t="str">
            <v>　ダイハツ工業</v>
          </cell>
          <cell r="W54" t="str">
            <v>　ダイハツ工業</v>
          </cell>
          <cell r="X54">
            <v>24.385000000000002</v>
          </cell>
          <cell r="Y54">
            <v>16.925000000000001</v>
          </cell>
          <cell r="Z54">
            <v>24.834</v>
          </cell>
          <cell r="AA54">
            <v>40.477000000000004</v>
          </cell>
          <cell r="AB54">
            <v>43.826000000000001</v>
          </cell>
          <cell r="AC54">
            <v>15.562000000000001</v>
          </cell>
          <cell r="AD54">
            <v>28.734000000000002</v>
          </cell>
          <cell r="AE54">
            <v>0.65</v>
          </cell>
          <cell r="AF54">
            <v>2.1019999999999999</v>
          </cell>
          <cell r="AG54">
            <v>223.38461538461533</v>
          </cell>
          <cell r="AH54">
            <v>0.65</v>
          </cell>
          <cell r="AI54">
            <v>2.1019999999999999</v>
          </cell>
          <cell r="AJ54">
            <v>223.38461538461533</v>
          </cell>
        </row>
        <row r="55">
          <cell r="B55" t="str">
            <v xml:space="preserve">   Hino</v>
          </cell>
          <cell r="C55">
            <v>59.687000000000005</v>
          </cell>
          <cell r="D55">
            <v>46.988</v>
          </cell>
          <cell r="E55">
            <v>38.146999999999998</v>
          </cell>
          <cell r="F55">
            <v>43.04</v>
          </cell>
          <cell r="G55">
            <v>48.448</v>
          </cell>
          <cell r="H55">
            <v>47.12</v>
          </cell>
          <cell r="I55">
            <v>44.506</v>
          </cell>
          <cell r="J55">
            <v>29.759</v>
          </cell>
          <cell r="K55">
            <v>30.529</v>
          </cell>
          <cell r="L55">
            <v>1.55</v>
          </cell>
          <cell r="M55">
            <v>2.3370000000000002</v>
          </cell>
          <cell r="N55">
            <v>50.774193548387103</v>
          </cell>
          <cell r="O55">
            <v>13.128</v>
          </cell>
          <cell r="P55">
            <v>13.568</v>
          </cell>
          <cell r="Q55">
            <v>3.3516148689823222</v>
          </cell>
          <cell r="R55">
            <v>0.76085690291598063</v>
          </cell>
          <cell r="S55">
            <v>0.78081209522132411</v>
          </cell>
          <cell r="V55" t="str">
            <v>　日野自動車</v>
          </cell>
          <cell r="W55" t="str">
            <v>　日野自動車</v>
          </cell>
          <cell r="X55">
            <v>43.04</v>
          </cell>
          <cell r="Y55">
            <v>48.448</v>
          </cell>
          <cell r="Z55">
            <v>47.12</v>
          </cell>
          <cell r="AA55">
            <v>44.506</v>
          </cell>
          <cell r="AB55">
            <v>29.759</v>
          </cell>
          <cell r="AC55">
            <v>30.529</v>
          </cell>
          <cell r="AD55">
            <v>32.356000000000002</v>
          </cell>
          <cell r="AE55">
            <v>1.7310000000000001</v>
          </cell>
          <cell r="AF55">
            <v>1.8360000000000001</v>
          </cell>
          <cell r="AG55">
            <v>6.0658578856152445</v>
          </cell>
          <cell r="AH55">
            <v>1.7310000000000001</v>
          </cell>
          <cell r="AI55">
            <v>1.8360000000000001</v>
          </cell>
          <cell r="AJ55">
            <v>6.0658578856152445</v>
          </cell>
        </row>
        <row r="56">
          <cell r="B56" t="str">
            <v xml:space="preserve">   Nissan Diesel</v>
          </cell>
          <cell r="C56">
            <v>38.986000000000004</v>
          </cell>
          <cell r="D56">
            <v>34.573</v>
          </cell>
          <cell r="E56">
            <v>28.25</v>
          </cell>
          <cell r="F56">
            <v>31.126999999999999</v>
          </cell>
          <cell r="G56">
            <v>35.24</v>
          </cell>
          <cell r="H56">
            <v>31.946999999999999</v>
          </cell>
          <cell r="I56">
            <v>30.025000000000002</v>
          </cell>
          <cell r="J56">
            <v>19.032</v>
          </cell>
          <cell r="K56">
            <v>16.152999999999999</v>
          </cell>
          <cell r="L56">
            <v>1.0030000000000001</v>
          </cell>
          <cell r="M56">
            <v>0.99099999999999999</v>
          </cell>
          <cell r="N56">
            <v>-1.1964107676969205</v>
          </cell>
          <cell r="O56">
            <v>7.54</v>
          </cell>
          <cell r="P56">
            <v>7.22</v>
          </cell>
          <cell r="Q56">
            <v>-4.2440318302387254</v>
          </cell>
          <cell r="R56">
            <v>0.43699429067538803</v>
          </cell>
          <cell r="S56">
            <v>0.41549700232148884</v>
          </cell>
          <cell r="V56" t="str">
            <v>　日産ディーゼル</v>
          </cell>
          <cell r="W56" t="str">
            <v>　日産ディーゼル</v>
          </cell>
          <cell r="X56">
            <v>31.126999999999999</v>
          </cell>
          <cell r="Y56">
            <v>35.24</v>
          </cell>
          <cell r="Z56">
            <v>31.948</v>
          </cell>
          <cell r="AA56">
            <v>30.025000000000002</v>
          </cell>
          <cell r="AB56">
            <v>19.032</v>
          </cell>
          <cell r="AC56">
            <v>16.152999999999999</v>
          </cell>
          <cell r="AD56">
            <v>16.494</v>
          </cell>
          <cell r="AE56">
            <v>0.77600000000000002</v>
          </cell>
          <cell r="AF56">
            <v>0.93600000000000005</v>
          </cell>
          <cell r="AG56">
            <v>20.618556701030922</v>
          </cell>
          <cell r="AH56">
            <v>0.77600000000000002</v>
          </cell>
          <cell r="AI56">
            <v>0.93600000000000005</v>
          </cell>
          <cell r="AJ56">
            <v>20.618556701030922</v>
          </cell>
        </row>
        <row r="57">
          <cell r="B57" t="str">
            <v xml:space="preserve">   Imports</v>
          </cell>
          <cell r="C57">
            <v>199.922</v>
          </cell>
          <cell r="D57">
            <v>184.648</v>
          </cell>
          <cell r="E57">
            <v>201.31900000000002</v>
          </cell>
          <cell r="F57">
            <v>301.39100000000002</v>
          </cell>
          <cell r="G57">
            <v>388.161</v>
          </cell>
          <cell r="H57">
            <v>427.52300000000002</v>
          </cell>
          <cell r="I57">
            <v>364.85700000000003</v>
          </cell>
          <cell r="J57">
            <v>275.86799999999999</v>
          </cell>
          <cell r="K57">
            <v>278.22500000000002</v>
          </cell>
          <cell r="L57">
            <v>19.298000000000002</v>
          </cell>
          <cell r="M57">
            <v>19.705000000000002</v>
          </cell>
          <cell r="N57">
            <v>2.1090268421598113</v>
          </cell>
          <cell r="O57">
            <v>114.372</v>
          </cell>
          <cell r="P57">
            <v>110.357</v>
          </cell>
          <cell r="Q57">
            <v>-3.5104745916832769</v>
          </cell>
          <cell r="R57">
            <v>6.6286354128813629</v>
          </cell>
          <cell r="S57">
            <v>6.3508313968410723</v>
          </cell>
          <cell r="V57" t="str">
            <v>　輸入車</v>
          </cell>
          <cell r="W57" t="str">
            <v>　輸入車</v>
          </cell>
          <cell r="X57">
            <v>301.39100000000002</v>
          </cell>
          <cell r="Y57">
            <v>388.161</v>
          </cell>
          <cell r="Z57">
            <v>427.52300000000002</v>
          </cell>
          <cell r="AA57">
            <v>364.85700000000003</v>
          </cell>
          <cell r="AB57">
            <v>275.86799999999999</v>
          </cell>
          <cell r="AC57">
            <v>278.22500000000002</v>
          </cell>
          <cell r="AD57">
            <v>275.45300000000003</v>
          </cell>
          <cell r="AE57">
            <v>15.355</v>
          </cell>
          <cell r="AF57">
            <v>15.773</v>
          </cell>
          <cell r="AG57">
            <v>2.7222403126017536</v>
          </cell>
          <cell r="AH57">
            <v>15.355</v>
          </cell>
          <cell r="AI57">
            <v>15.773</v>
          </cell>
          <cell r="AJ57">
            <v>2.7222403126017536</v>
          </cell>
        </row>
        <row r="59">
          <cell r="B59" t="str">
            <v>All Vehicles</v>
          </cell>
          <cell r="C59">
            <v>7524.7549999999992</v>
          </cell>
          <cell r="D59">
            <v>6959.3120000000017</v>
          </cell>
          <cell r="E59">
            <v>6465.9270000000006</v>
          </cell>
          <cell r="F59">
            <v>6516.3060000000005</v>
          </cell>
          <cell r="G59">
            <v>6865.0310000000009</v>
          </cell>
          <cell r="H59">
            <v>7077.7460000000001</v>
          </cell>
          <cell r="I59">
            <v>6724.9930000000004</v>
          </cell>
          <cell r="J59">
            <v>5879.4300000000012</v>
          </cell>
          <cell r="K59">
            <v>5861.219000000001</v>
          </cell>
          <cell r="L59">
            <v>398.75900000000001</v>
          </cell>
          <cell r="M59">
            <v>421.322</v>
          </cell>
          <cell r="N59">
            <v>5.6583048909240929</v>
          </cell>
          <cell r="O59">
            <v>2524.7200000000003</v>
          </cell>
          <cell r="P59">
            <v>2562.3060000000005</v>
          </cell>
          <cell r="Q59">
            <v>1.4887195411768417</v>
          </cell>
          <cell r="R59">
            <v>100</v>
          </cell>
          <cell r="S59">
            <v>100</v>
          </cell>
          <cell r="V59" t="str">
            <v>自動車販売合計</v>
          </cell>
          <cell r="W59" t="str">
            <v>自動車販売合計</v>
          </cell>
          <cell r="X59">
            <v>6516.3060000000005</v>
          </cell>
          <cell r="Y59">
            <v>6865.0310000000009</v>
          </cell>
          <cell r="Z59">
            <v>7077.7470000000003</v>
          </cell>
          <cell r="AA59">
            <v>6725.0929999999989</v>
          </cell>
          <cell r="AB59">
            <v>5879.4300000000012</v>
          </cell>
          <cell r="AC59">
            <v>5861.2290000000012</v>
          </cell>
          <cell r="AD59">
            <v>5962.991</v>
          </cell>
          <cell r="AE59">
            <v>373.81599999999997</v>
          </cell>
          <cell r="AF59">
            <v>377.23200000000003</v>
          </cell>
          <cell r="AG59">
            <v>0.91381856314338705</v>
          </cell>
          <cell r="AH59">
            <v>373.61199999999997</v>
          </cell>
          <cell r="AI59">
            <v>377.06900000000007</v>
          </cell>
          <cell r="AJ59">
            <v>0.92529147886044605</v>
          </cell>
        </row>
        <row r="60">
          <cell r="B60" t="str">
            <v xml:space="preserve">   Toyota</v>
          </cell>
          <cell r="C60">
            <v>2355.2860000000001</v>
          </cell>
          <cell r="D60">
            <v>2228.9030000000002</v>
          </cell>
          <cell r="E60">
            <v>2057.8159999999998</v>
          </cell>
          <cell r="F60">
            <v>2031.018</v>
          </cell>
          <cell r="G60">
            <v>2029.0250000000001</v>
          </cell>
          <cell r="H60">
            <v>2104.797</v>
          </cell>
          <cell r="I60">
            <v>1991.3029999999999</v>
          </cell>
          <cell r="J60">
            <v>1700.1990000000001</v>
          </cell>
          <cell r="K60">
            <v>1656.6410000000001</v>
          </cell>
          <cell r="L60">
            <v>119.994</v>
          </cell>
          <cell r="M60">
            <v>126.592</v>
          </cell>
          <cell r="N60">
            <v>5.4986082637465294</v>
          </cell>
          <cell r="O60">
            <v>721.84100000000001</v>
          </cell>
          <cell r="P60">
            <v>747.62599999999998</v>
          </cell>
          <cell r="Q60">
            <v>3.5721162970792752</v>
          </cell>
          <cell r="R60">
            <v>28.590932855920652</v>
          </cell>
          <cell r="S60">
            <v>29.177857757816582</v>
          </cell>
          <cell r="V60" t="str">
            <v>　トヨタ自動車</v>
          </cell>
          <cell r="W60" t="str">
            <v>　トヨタ自動車</v>
          </cell>
          <cell r="X60">
            <v>2031.018</v>
          </cell>
          <cell r="Y60">
            <v>2029.0250000000001</v>
          </cell>
          <cell r="Z60">
            <v>2104.797</v>
          </cell>
          <cell r="AA60">
            <v>1991.3029999999999</v>
          </cell>
          <cell r="AB60">
            <v>1700.1990000000001</v>
          </cell>
          <cell r="AC60">
            <v>1656.6410000000001</v>
          </cell>
          <cell r="AD60">
            <v>1763.596</v>
          </cell>
          <cell r="AE60">
            <v>107.651</v>
          </cell>
          <cell r="AF60">
            <v>110.41999999999999</v>
          </cell>
          <cell r="AG60">
            <v>2.5722009084913289</v>
          </cell>
          <cell r="AH60">
            <v>107.651</v>
          </cell>
          <cell r="AI60">
            <v>110.41999999999999</v>
          </cell>
          <cell r="AJ60">
            <v>2.5722009084913289</v>
          </cell>
        </row>
        <row r="61">
          <cell r="B61" t="str">
            <v xml:space="preserve">   Nissan</v>
          </cell>
          <cell r="C61">
            <v>1344.8580000000002</v>
          </cell>
          <cell r="D61">
            <v>1199.4159999999999</v>
          </cell>
          <cell r="E61">
            <v>1098.482</v>
          </cell>
          <cell r="F61">
            <v>1014.8919999999999</v>
          </cell>
          <cell r="G61">
            <v>1096.3920000000001</v>
          </cell>
          <cell r="H61">
            <v>1098.394</v>
          </cell>
          <cell r="I61">
            <v>1033.739</v>
          </cell>
          <cell r="J61">
            <v>901.274</v>
          </cell>
          <cell r="K61">
            <v>773.55199999999991</v>
          </cell>
          <cell r="L61">
            <v>45.550000000000004</v>
          </cell>
          <cell r="M61">
            <v>48.003999999999998</v>
          </cell>
          <cell r="N61">
            <v>5.3874862788144684</v>
          </cell>
          <cell r="O61">
            <v>341.31799999999998</v>
          </cell>
          <cell r="P61">
            <v>326.65999999999997</v>
          </cell>
          <cell r="Q61">
            <v>-4.2945288557884487</v>
          </cell>
          <cell r="R61">
            <v>13.519043695934595</v>
          </cell>
          <cell r="S61">
            <v>12.74867248486324</v>
          </cell>
          <cell r="V61" t="str">
            <v>　日産自動車</v>
          </cell>
          <cell r="W61" t="str">
            <v>　日産自動車</v>
          </cell>
          <cell r="X61">
            <v>1014.8919999999999</v>
          </cell>
          <cell r="Y61">
            <v>1096.3920000000001</v>
          </cell>
          <cell r="Z61">
            <v>1098.394</v>
          </cell>
          <cell r="AA61">
            <v>1033.739</v>
          </cell>
          <cell r="AB61">
            <v>901.274</v>
          </cell>
          <cell r="AC61">
            <v>773.55199999999991</v>
          </cell>
          <cell r="AD61">
            <v>729.74</v>
          </cell>
          <cell r="AE61">
            <v>49.962999999999994</v>
          </cell>
          <cell r="AF61">
            <v>50.037000000000006</v>
          </cell>
          <cell r="AG61">
            <v>0.14810960110485105</v>
          </cell>
          <cell r="AH61">
            <v>49.962999999999994</v>
          </cell>
          <cell r="AI61">
            <v>50.037000000000006</v>
          </cell>
          <cell r="AJ61">
            <v>0.14810960110485105</v>
          </cell>
        </row>
        <row r="62">
          <cell r="B62" t="str">
            <v xml:space="preserve">   Mitsubishi</v>
          </cell>
          <cell r="C62">
            <v>754.71499999999992</v>
          </cell>
          <cell r="D62">
            <v>744.16700000000003</v>
          </cell>
          <cell r="E62">
            <v>717.72600000000011</v>
          </cell>
          <cell r="F62">
            <v>755.18499999999995</v>
          </cell>
          <cell r="G62">
            <v>819.952</v>
          </cell>
          <cell r="H62">
            <v>753.28400000000011</v>
          </cell>
          <cell r="I62">
            <v>678.87999999999988</v>
          </cell>
          <cell r="J62">
            <v>596.39400000000001</v>
          </cell>
          <cell r="K62">
            <v>584.16800000000001</v>
          </cell>
          <cell r="L62">
            <v>37.091000000000001</v>
          </cell>
          <cell r="M62">
            <v>38.893000000000001</v>
          </cell>
          <cell r="N62">
            <v>4.8583214256827878</v>
          </cell>
          <cell r="O62">
            <v>266.91600000000005</v>
          </cell>
          <cell r="P62">
            <v>258.25</v>
          </cell>
          <cell r="Q62">
            <v>-3.2467143221088457</v>
          </cell>
          <cell r="R62">
            <v>10.572103045090149</v>
          </cell>
          <cell r="S62">
            <v>10.078811820290003</v>
          </cell>
          <cell r="V62" t="str">
            <v>　三菱自動車</v>
          </cell>
          <cell r="W62" t="str">
            <v>　三菱自動車</v>
          </cell>
          <cell r="X62">
            <v>755.18499999999995</v>
          </cell>
          <cell r="Y62">
            <v>819.952</v>
          </cell>
          <cell r="Z62">
            <v>753.28400000000011</v>
          </cell>
          <cell r="AA62">
            <v>678.87999999999988</v>
          </cell>
          <cell r="AB62">
            <v>596.39400000000001</v>
          </cell>
          <cell r="AC62">
            <v>584.16800000000001</v>
          </cell>
          <cell r="AD62">
            <v>543.34300000000007</v>
          </cell>
          <cell r="AE62">
            <v>35.113</v>
          </cell>
          <cell r="AF62">
            <v>31.527999999999999</v>
          </cell>
          <cell r="AG62">
            <v>-10.209893771537615</v>
          </cell>
          <cell r="AH62">
            <v>35.113</v>
          </cell>
          <cell r="AI62">
            <v>31.527999999999999</v>
          </cell>
          <cell r="AJ62">
            <v>-10.209893771537615</v>
          </cell>
        </row>
        <row r="63">
          <cell r="B63" t="str">
            <v xml:space="preserve">   Honda</v>
          </cell>
          <cell r="C63">
            <v>664.49199999999996</v>
          </cell>
          <cell r="D63">
            <v>596.02499999999998</v>
          </cell>
          <cell r="E63">
            <v>552.12800000000004</v>
          </cell>
          <cell r="F63">
            <v>501.262</v>
          </cell>
          <cell r="G63">
            <v>566.95100000000002</v>
          </cell>
          <cell r="H63">
            <v>704.06999999999994</v>
          </cell>
          <cell r="I63">
            <v>771.79500000000007</v>
          </cell>
          <cell r="J63">
            <v>681.52300000000002</v>
          </cell>
          <cell r="K63">
            <v>687.3889999999999</v>
          </cell>
          <cell r="L63">
            <v>41.353999999999999</v>
          </cell>
          <cell r="M63">
            <v>49.900999999999996</v>
          </cell>
          <cell r="N63">
            <v>20.667891860521337</v>
          </cell>
          <cell r="O63">
            <v>265.76900000000001</v>
          </cell>
          <cell r="P63">
            <v>293.89400000000001</v>
          </cell>
          <cell r="Q63">
            <v>10.582498335020251</v>
          </cell>
          <cell r="R63">
            <v>10.526672264647168</v>
          </cell>
          <cell r="S63">
            <v>11.46990250188697</v>
          </cell>
          <cell r="V63" t="str">
            <v>　本田技研</v>
          </cell>
          <cell r="W63" t="str">
            <v>　本田技研</v>
          </cell>
          <cell r="X63">
            <v>501.262</v>
          </cell>
          <cell r="Y63">
            <v>566.95100000000002</v>
          </cell>
          <cell r="Z63">
            <v>704.06999999999994</v>
          </cell>
          <cell r="AA63">
            <v>771.79500000000007</v>
          </cell>
          <cell r="AB63">
            <v>681.52300000000002</v>
          </cell>
          <cell r="AC63">
            <v>687.3889999999999</v>
          </cell>
          <cell r="AD63">
            <v>754.81</v>
          </cell>
          <cell r="AE63">
            <v>38.578000000000003</v>
          </cell>
          <cell r="AF63">
            <v>44.447000000000003</v>
          </cell>
          <cell r="AG63">
            <v>15.213334024573587</v>
          </cell>
          <cell r="AH63">
            <v>38.578000000000003</v>
          </cell>
          <cell r="AI63">
            <v>44.447000000000003</v>
          </cell>
          <cell r="AJ63">
            <v>15.213334024573587</v>
          </cell>
        </row>
        <row r="64">
          <cell r="B64" t="str">
            <v xml:space="preserve">   Mazda</v>
          </cell>
          <cell r="C64">
            <v>550.36399999999992</v>
          </cell>
          <cell r="D64">
            <v>482.90300000000002</v>
          </cell>
          <cell r="E64">
            <v>403.90600000000001</v>
          </cell>
          <cell r="F64">
            <v>382.56</v>
          </cell>
          <cell r="G64">
            <v>365.738</v>
          </cell>
          <cell r="H64">
            <v>334.38200000000001</v>
          </cell>
          <cell r="I64">
            <v>337.18399999999997</v>
          </cell>
          <cell r="J64">
            <v>318.25100000000003</v>
          </cell>
          <cell r="K64">
            <v>315.262</v>
          </cell>
          <cell r="L64">
            <v>24.180999999999997</v>
          </cell>
          <cell r="M64">
            <v>23.788</v>
          </cell>
          <cell r="N64">
            <v>-1.6252429593482387</v>
          </cell>
          <cell r="O64">
            <v>135.24599999999998</v>
          </cell>
          <cell r="P64">
            <v>141.815</v>
          </cell>
          <cell r="Q64">
            <v>4.8570752554604413</v>
          </cell>
          <cell r="R64">
            <v>5.3568712570106776</v>
          </cell>
          <cell r="S64">
            <v>5.5346629169193671</v>
          </cell>
          <cell r="V64" t="str">
            <v>　マツダ</v>
          </cell>
          <cell r="W64" t="str">
            <v>　マツダ</v>
          </cell>
          <cell r="X64">
            <v>382.56</v>
          </cell>
          <cell r="Y64">
            <v>365.738</v>
          </cell>
          <cell r="Z64">
            <v>334.38200000000001</v>
          </cell>
          <cell r="AA64">
            <v>337.28399999999999</v>
          </cell>
          <cell r="AB64">
            <v>318.25100000000003</v>
          </cell>
          <cell r="AC64">
            <v>315.27200000000005</v>
          </cell>
          <cell r="AD64">
            <v>313.30500000000001</v>
          </cell>
          <cell r="AE64">
            <v>24.309000000000001</v>
          </cell>
          <cell r="AF64">
            <v>23.814</v>
          </cell>
          <cell r="AG64">
            <v>-2.0362828582006665</v>
          </cell>
          <cell r="AH64">
            <v>24.309000000000001</v>
          </cell>
          <cell r="AI64">
            <v>23.814</v>
          </cell>
          <cell r="AJ64">
            <v>-2.0362828582006665</v>
          </cell>
        </row>
        <row r="65">
          <cell r="B65" t="str">
            <v xml:space="preserve">   Fuji Heavy</v>
          </cell>
          <cell r="C65">
            <v>322.96699999999998</v>
          </cell>
          <cell r="D65">
            <v>307.52</v>
          </cell>
          <cell r="E65">
            <v>310.60300000000001</v>
          </cell>
          <cell r="F65">
            <v>350.91600000000005</v>
          </cell>
          <cell r="G65">
            <v>344.75700000000001</v>
          </cell>
          <cell r="H65">
            <v>348.49099999999999</v>
          </cell>
          <cell r="I65">
            <v>305.483</v>
          </cell>
          <cell r="J65">
            <v>277.97199999999998</v>
          </cell>
          <cell r="K65">
            <v>302.06299999999999</v>
          </cell>
          <cell r="L65">
            <v>19.741</v>
          </cell>
          <cell r="M65">
            <v>20.536000000000001</v>
          </cell>
          <cell r="N65">
            <v>4.0271516133934648</v>
          </cell>
          <cell r="O65">
            <v>128.839</v>
          </cell>
          <cell r="P65">
            <v>125.48699999999999</v>
          </cell>
          <cell r="Q65">
            <v>-2.6016966912192796</v>
          </cell>
          <cell r="R65">
            <v>5.103100541842263</v>
          </cell>
          <cell r="S65">
            <v>4.8974244294007026</v>
          </cell>
          <cell r="V65" t="str">
            <v>　富士重工</v>
          </cell>
          <cell r="W65" t="str">
            <v>　富士重工</v>
          </cell>
          <cell r="X65">
            <v>350.91600000000005</v>
          </cell>
          <cell r="Y65">
            <v>344.75700000000001</v>
          </cell>
          <cell r="Z65">
            <v>348.49099999999999</v>
          </cell>
          <cell r="AA65">
            <v>305.483</v>
          </cell>
          <cell r="AB65">
            <v>277.97199999999998</v>
          </cell>
          <cell r="AC65">
            <v>302.06299999999999</v>
          </cell>
          <cell r="AD65">
            <v>300.80099999999999</v>
          </cell>
          <cell r="AE65">
            <v>15.844999999999999</v>
          </cell>
          <cell r="AF65">
            <v>15.797000000000001</v>
          </cell>
          <cell r="AG65">
            <v>-0.30293467970967658</v>
          </cell>
          <cell r="AH65">
            <v>15.844999999999999</v>
          </cell>
          <cell r="AI65">
            <v>15.797000000000001</v>
          </cell>
          <cell r="AJ65">
            <v>-0.30293467970967658</v>
          </cell>
        </row>
        <row r="66">
          <cell r="B66" t="str">
            <v xml:space="preserve">   Suzuki</v>
          </cell>
          <cell r="C66">
            <v>558.45700000000011</v>
          </cell>
          <cell r="D66">
            <v>536.44200000000001</v>
          </cell>
          <cell r="E66">
            <v>530.11199999999997</v>
          </cell>
          <cell r="F66">
            <v>577.846</v>
          </cell>
          <cell r="G66">
            <v>617.02200000000005</v>
          </cell>
          <cell r="H66">
            <v>621.85800000000006</v>
          </cell>
          <cell r="I66">
            <v>595.81500000000005</v>
          </cell>
          <cell r="J66">
            <v>555.08600000000001</v>
          </cell>
          <cell r="K66">
            <v>619.23300000000006</v>
          </cell>
          <cell r="L66">
            <v>43.056999999999995</v>
          </cell>
          <cell r="M66">
            <v>44.1</v>
          </cell>
          <cell r="N66">
            <v>2.4223703462851631</v>
          </cell>
          <cell r="O66">
            <v>261.92900000000003</v>
          </cell>
          <cell r="P66">
            <v>269.74700000000001</v>
          </cell>
          <cell r="Q66">
            <v>2.9847783177884057</v>
          </cell>
          <cell r="R66">
            <v>10.37457619062708</v>
          </cell>
          <cell r="S66">
            <v>10.527509204599292</v>
          </cell>
          <cell r="V66" t="str">
            <v>　スズキ</v>
          </cell>
          <cell r="W66" t="str">
            <v>　スズキ</v>
          </cell>
          <cell r="X66">
            <v>577.846</v>
          </cell>
          <cell r="Y66">
            <v>617.02200000000005</v>
          </cell>
          <cell r="Z66">
            <v>621.85800000000006</v>
          </cell>
          <cell r="AA66">
            <v>595.81500000000005</v>
          </cell>
          <cell r="AB66">
            <v>555.08600000000001</v>
          </cell>
          <cell r="AC66">
            <v>619.23300000000006</v>
          </cell>
          <cell r="AD66">
            <v>614.02700000000004</v>
          </cell>
          <cell r="AE66">
            <v>43.685000000000002</v>
          </cell>
          <cell r="AF66">
            <v>42.345000000000006</v>
          </cell>
          <cell r="AG66">
            <v>-3.0674144443172624</v>
          </cell>
          <cell r="AH66">
            <v>43.685000000000002</v>
          </cell>
          <cell r="AI66">
            <v>42.345000000000006</v>
          </cell>
          <cell r="AJ66">
            <v>-3.0674144443172624</v>
          </cell>
        </row>
        <row r="67">
          <cell r="B67" t="str">
            <v xml:space="preserve">   Daihatsu</v>
          </cell>
          <cell r="C67">
            <v>484.44899999999996</v>
          </cell>
          <cell r="D67">
            <v>433.62099999999998</v>
          </cell>
          <cell r="E67">
            <v>397.90100000000001</v>
          </cell>
          <cell r="F67">
            <v>392.04199999999997</v>
          </cell>
          <cell r="G67">
            <v>412.35400000000004</v>
          </cell>
          <cell r="H67">
            <v>469.233</v>
          </cell>
          <cell r="I67">
            <v>448.32600000000002</v>
          </cell>
          <cell r="J67">
            <v>437.22800000000001</v>
          </cell>
          <cell r="K67">
            <v>522.50900000000001</v>
          </cell>
          <cell r="L67">
            <v>38.701999999999998</v>
          </cell>
          <cell r="M67">
            <v>39.061</v>
          </cell>
          <cell r="N67">
            <v>0.92760064079375759</v>
          </cell>
          <cell r="O67">
            <v>233.262</v>
          </cell>
          <cell r="P67">
            <v>239.976</v>
          </cell>
          <cell r="Q67">
            <v>2.8783085114592266</v>
          </cell>
          <cell r="R67">
            <v>9.2391235463734578</v>
          </cell>
          <cell r="S67">
            <v>9.3656261195969552</v>
          </cell>
          <cell r="V67" t="str">
            <v>　ダイハツ工業</v>
          </cell>
          <cell r="W67" t="str">
            <v>　ダイハツ工業</v>
          </cell>
          <cell r="X67">
            <v>392.04199999999997</v>
          </cell>
          <cell r="Y67">
            <v>412.35400000000004</v>
          </cell>
          <cell r="Z67">
            <v>469.233</v>
          </cell>
          <cell r="AA67">
            <v>448.32600000000002</v>
          </cell>
          <cell r="AB67">
            <v>437.22800000000001</v>
          </cell>
          <cell r="AC67">
            <v>522.50900000000001</v>
          </cell>
          <cell r="AD67">
            <v>549.2170000000001</v>
          </cell>
          <cell r="AE67">
            <v>37.330999999999996</v>
          </cell>
          <cell r="AF67">
            <v>36.954000000000001</v>
          </cell>
          <cell r="AG67">
            <v>-1.0098845463555661</v>
          </cell>
          <cell r="AH67">
            <v>37.330999999999996</v>
          </cell>
          <cell r="AI67">
            <v>36.954000000000001</v>
          </cell>
          <cell r="AJ67">
            <v>-1.0098845463555661</v>
          </cell>
        </row>
        <row r="68">
          <cell r="B68" t="str">
            <v xml:space="preserve">   Isuzu</v>
          </cell>
          <cell r="C68">
            <v>190.572</v>
          </cell>
          <cell r="D68">
            <v>164.10599999999999</v>
          </cell>
          <cell r="E68">
            <v>129.53700000000001</v>
          </cell>
          <cell r="F68">
            <v>135.02700000000002</v>
          </cell>
          <cell r="G68">
            <v>140.99100000000001</v>
          </cell>
          <cell r="H68">
            <v>136.64500000000001</v>
          </cell>
          <cell r="I68">
            <v>123.08</v>
          </cell>
          <cell r="J68">
            <v>86.843999999999994</v>
          </cell>
          <cell r="K68">
            <v>75.49499999999999</v>
          </cell>
          <cell r="L68">
            <v>4.9140000000000006</v>
          </cell>
          <cell r="M68">
            <v>4.7540000000000004</v>
          </cell>
          <cell r="N68">
            <v>-3.2560032560032592</v>
          </cell>
          <cell r="O68">
            <v>34.56</v>
          </cell>
          <cell r="P68">
            <v>27.706</v>
          </cell>
          <cell r="Q68">
            <v>-19.832175925925931</v>
          </cell>
          <cell r="R68">
            <v>1.3688646661808042</v>
          </cell>
          <cell r="S68">
            <v>1.081291617784917</v>
          </cell>
          <cell r="V68" t="str">
            <v>　いすゞ</v>
          </cell>
          <cell r="W68" t="str">
            <v>　いすゞ</v>
          </cell>
          <cell r="X68">
            <v>135.02700000000002</v>
          </cell>
          <cell r="Y68">
            <v>140.99100000000001</v>
          </cell>
          <cell r="Z68">
            <v>136.64500000000001</v>
          </cell>
          <cell r="AA68">
            <v>123.08</v>
          </cell>
          <cell r="AB68">
            <v>86.843999999999994</v>
          </cell>
          <cell r="AC68">
            <v>75.49499999999999</v>
          </cell>
          <cell r="AD68">
            <v>69.849000000000004</v>
          </cell>
          <cell r="AE68">
            <v>3.2750000000000004</v>
          </cell>
          <cell r="AF68">
            <v>3.1819999999999999</v>
          </cell>
          <cell r="AG68">
            <v>-2.8396946564885672</v>
          </cell>
          <cell r="AH68">
            <v>3.2750000000000004</v>
          </cell>
          <cell r="AI68">
            <v>3.1819999999999999</v>
          </cell>
          <cell r="AJ68">
            <v>-2.8396946564885672</v>
          </cell>
        </row>
        <row r="69">
          <cell r="B69" t="str">
            <v xml:space="preserve">   Hino</v>
          </cell>
          <cell r="C69">
            <v>59.687000000000005</v>
          </cell>
          <cell r="D69">
            <v>46.988</v>
          </cell>
          <cell r="E69">
            <v>38.146999999999998</v>
          </cell>
          <cell r="F69">
            <v>43.04</v>
          </cell>
          <cell r="G69">
            <v>48.448</v>
          </cell>
          <cell r="H69">
            <v>47.12</v>
          </cell>
          <cell r="I69">
            <v>44.506</v>
          </cell>
          <cell r="J69">
            <v>29.759</v>
          </cell>
          <cell r="K69">
            <v>30.529</v>
          </cell>
          <cell r="L69">
            <v>1.55</v>
          </cell>
          <cell r="M69">
            <v>2.3370000000000002</v>
          </cell>
          <cell r="N69">
            <v>50.774193548387103</v>
          </cell>
          <cell r="O69">
            <v>13.128</v>
          </cell>
          <cell r="P69">
            <v>13.568</v>
          </cell>
          <cell r="Q69">
            <v>3.3516148689823222</v>
          </cell>
          <cell r="R69">
            <v>0.5199784530561804</v>
          </cell>
          <cell r="S69">
            <v>0.52952301559610748</v>
          </cell>
          <cell r="V69" t="str">
            <v>　日野自動車</v>
          </cell>
          <cell r="W69" t="str">
            <v>　日野自動車</v>
          </cell>
          <cell r="X69">
            <v>43.04</v>
          </cell>
          <cell r="Y69">
            <v>48.448</v>
          </cell>
          <cell r="Z69">
            <v>47.12</v>
          </cell>
          <cell r="AA69">
            <v>44.506</v>
          </cell>
          <cell r="AB69">
            <v>29.759</v>
          </cell>
          <cell r="AC69">
            <v>30.529</v>
          </cell>
          <cell r="AD69">
            <v>32.356000000000002</v>
          </cell>
          <cell r="AE69">
            <v>1.7310000000000001</v>
          </cell>
          <cell r="AF69">
            <v>1.8360000000000001</v>
          </cell>
          <cell r="AG69">
            <v>6.0658578856152445</v>
          </cell>
          <cell r="AH69">
            <v>1.7310000000000001</v>
          </cell>
          <cell r="AI69">
            <v>1.8360000000000001</v>
          </cell>
          <cell r="AJ69">
            <v>6.0658578856152445</v>
          </cell>
        </row>
        <row r="70">
          <cell r="B70" t="str">
            <v xml:space="preserve">   Nissan Diesel</v>
          </cell>
          <cell r="C70">
            <v>38.986000000000004</v>
          </cell>
          <cell r="D70">
            <v>34.573</v>
          </cell>
          <cell r="E70">
            <v>28.25</v>
          </cell>
          <cell r="F70">
            <v>31.126999999999999</v>
          </cell>
          <cell r="G70">
            <v>35.24</v>
          </cell>
          <cell r="H70">
            <v>31.946999999999999</v>
          </cell>
          <cell r="I70">
            <v>30.025000000000002</v>
          </cell>
          <cell r="J70">
            <v>19.032</v>
          </cell>
          <cell r="K70">
            <v>16.152999999999999</v>
          </cell>
          <cell r="L70">
            <v>1.0030000000000001</v>
          </cell>
          <cell r="M70">
            <v>0.99099999999999999</v>
          </cell>
          <cell r="N70">
            <v>-1.1964107676969205</v>
          </cell>
          <cell r="O70">
            <v>7.54</v>
          </cell>
          <cell r="P70">
            <v>7.22</v>
          </cell>
          <cell r="Q70">
            <v>-4.2440318302387254</v>
          </cell>
          <cell r="R70">
            <v>0.2986469786748629</v>
          </cell>
          <cell r="S70">
            <v>0.28177743017422585</v>
          </cell>
          <cell r="V70" t="str">
            <v>　日産ディーゼル</v>
          </cell>
          <cell r="W70" t="str">
            <v>　日産ディーゼル</v>
          </cell>
          <cell r="X70">
            <v>31.126999999999999</v>
          </cell>
          <cell r="Y70">
            <v>35.24</v>
          </cell>
          <cell r="Z70">
            <v>31.948</v>
          </cell>
          <cell r="AA70">
            <v>30.025000000000002</v>
          </cell>
          <cell r="AB70">
            <v>19.032</v>
          </cell>
          <cell r="AC70">
            <v>16.152999999999999</v>
          </cell>
          <cell r="AD70">
            <v>16.494</v>
          </cell>
          <cell r="AE70">
            <v>0.77600000000000002</v>
          </cell>
          <cell r="AF70">
            <v>0.93600000000000005</v>
          </cell>
          <cell r="AG70">
            <v>20.618556701030922</v>
          </cell>
          <cell r="AH70">
            <v>0.77600000000000002</v>
          </cell>
          <cell r="AI70">
            <v>0.93600000000000005</v>
          </cell>
          <cell r="AJ70">
            <v>20.618556701030922</v>
          </cell>
        </row>
        <row r="71">
          <cell r="B71" t="str">
            <v xml:space="preserve">   Imports</v>
          </cell>
          <cell r="C71">
            <v>199.922</v>
          </cell>
          <cell r="D71">
            <v>184.648</v>
          </cell>
          <cell r="E71">
            <v>201.31900000000002</v>
          </cell>
          <cell r="F71">
            <v>301.39100000000002</v>
          </cell>
          <cell r="G71">
            <v>388.161</v>
          </cell>
          <cell r="H71">
            <v>427.52499999999998</v>
          </cell>
          <cell r="I71">
            <v>364.85700000000003</v>
          </cell>
          <cell r="J71">
            <v>275.86799999999999</v>
          </cell>
          <cell r="K71">
            <v>278.22500000000002</v>
          </cell>
          <cell r="L71">
            <v>19.298000000000002</v>
          </cell>
          <cell r="M71">
            <v>19.705000000000002</v>
          </cell>
          <cell r="N71">
            <v>2.1090268421598113</v>
          </cell>
          <cell r="O71">
            <v>114.372</v>
          </cell>
          <cell r="P71">
            <v>110.35700000000001</v>
          </cell>
          <cell r="Q71">
            <v>-3.5104745916832658</v>
          </cell>
          <cell r="R71">
            <v>4.5300865046420986</v>
          </cell>
          <cell r="S71">
            <v>4.3069407010716123</v>
          </cell>
          <cell r="V71" t="str">
            <v>　輸入車</v>
          </cell>
          <cell r="W71" t="str">
            <v>　輸入車</v>
          </cell>
          <cell r="X71">
            <v>301.39100000000002</v>
          </cell>
          <cell r="Y71">
            <v>388.161</v>
          </cell>
          <cell r="Z71">
            <v>427.52499999999998</v>
          </cell>
          <cell r="AA71">
            <v>364.85700000000003</v>
          </cell>
          <cell r="AB71">
            <v>275.86799999999999</v>
          </cell>
          <cell r="AC71">
            <v>278.22500000000002</v>
          </cell>
          <cell r="AD71">
            <v>275.45299999999997</v>
          </cell>
          <cell r="AE71">
            <v>15.355</v>
          </cell>
          <cell r="AF71">
            <v>15.773</v>
          </cell>
          <cell r="AG71">
            <v>2.7222403126017536</v>
          </cell>
          <cell r="AH71">
            <v>15.355</v>
          </cell>
          <cell r="AI71">
            <v>15.773</v>
          </cell>
          <cell r="AJ71">
            <v>2.7222403126017536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 Output"/>
      <sheetName val="0300USE"/>
      <sheetName val="#REF"/>
    </sheetNames>
    <sheetDataSet>
      <sheetData sheetId="0" refreshError="1">
        <row r="4">
          <cell r="C4">
            <v>36600</v>
          </cell>
          <cell r="E4">
            <v>36239</v>
          </cell>
          <cell r="I4" t="str">
            <v>2000 YTD</v>
          </cell>
          <cell r="K4" t="str">
            <v>1999 YTD</v>
          </cell>
          <cell r="P4">
            <v>36586</v>
          </cell>
          <cell r="S4">
            <v>36220</v>
          </cell>
          <cell r="W4" t="str">
            <v>2000年累計台数</v>
          </cell>
          <cell r="Z4" t="str">
            <v>1999年累計台数</v>
          </cell>
        </row>
        <row r="5">
          <cell r="C5" t="str">
            <v>Sales</v>
          </cell>
          <cell r="D5" t="str">
            <v>Seg%</v>
          </cell>
          <cell r="E5" t="str">
            <v>Sales</v>
          </cell>
          <cell r="F5" t="str">
            <v>Seg%</v>
          </cell>
          <cell r="G5" t="str">
            <v xml:space="preserve">YoY % </v>
          </cell>
          <cell r="I5" t="str">
            <v>Sales</v>
          </cell>
          <cell r="J5" t="str">
            <v>Seg%</v>
          </cell>
          <cell r="K5" t="str">
            <v>Sales</v>
          </cell>
          <cell r="L5" t="str">
            <v>Seg%</v>
          </cell>
          <cell r="M5" t="str">
            <v xml:space="preserve">YoY % </v>
          </cell>
          <cell r="P5" t="str">
            <v>販売台数</v>
          </cell>
          <cell r="Q5" t="str">
            <v>Seg%</v>
          </cell>
          <cell r="S5" t="str">
            <v>販売台数</v>
          </cell>
          <cell r="T5" t="str">
            <v>Seg%</v>
          </cell>
          <cell r="U5" t="str">
            <v>前年比</v>
          </cell>
          <cell r="W5" t="str">
            <v>販売台数</v>
          </cell>
          <cell r="X5" t="str">
            <v>Seg%</v>
          </cell>
          <cell r="Z5" t="str">
            <v>販売台数</v>
          </cell>
          <cell r="AA5" t="str">
            <v>Seg%</v>
          </cell>
          <cell r="AB5" t="str">
            <v>前年比</v>
          </cell>
        </row>
        <row r="7">
          <cell r="B7" t="str">
            <v>Lower Small</v>
          </cell>
          <cell r="O7" t="str">
            <v>低位小型乗用車</v>
          </cell>
        </row>
        <row r="8">
          <cell r="B8" t="str">
            <v>Chevrolet Cavalier .  .  .  .  .  .  .  .  .  .  .  .  .  .</v>
          </cell>
          <cell r="C8">
            <v>21865</v>
          </cell>
          <cell r="D8">
            <v>0.29172392629851501</v>
          </cell>
          <cell r="E8">
            <v>30333</v>
          </cell>
          <cell r="F8">
            <v>0.40951802349129202</v>
          </cell>
          <cell r="G8">
            <v>-0.27916790294398841</v>
          </cell>
          <cell r="I8">
            <v>58880</v>
          </cell>
          <cell r="J8">
            <v>0.29968189337065787</v>
          </cell>
          <cell r="K8">
            <v>76171</v>
          </cell>
          <cell r="L8">
            <v>0.41721988519346215</v>
          </cell>
          <cell r="M8">
            <v>-0.22700240248913628</v>
          </cell>
          <cell r="O8" t="str">
            <v xml:space="preserve"> シボレー キャバリエ</v>
          </cell>
          <cell r="P8">
            <v>21865</v>
          </cell>
          <cell r="Q8">
            <v>0.29172392629851501</v>
          </cell>
          <cell r="R8">
            <v>30333</v>
          </cell>
          <cell r="S8">
            <v>30333</v>
          </cell>
          <cell r="T8">
            <v>0.40951802349129202</v>
          </cell>
          <cell r="U8">
            <v>-0.27916790294398841</v>
          </cell>
          <cell r="W8">
            <v>58880</v>
          </cell>
          <cell r="X8">
            <v>0.29968189337065787</v>
          </cell>
          <cell r="Z8">
            <v>76171</v>
          </cell>
          <cell r="AA8">
            <v>0.41721988519346215</v>
          </cell>
          <cell r="AB8">
            <v>-0.22700240248913628</v>
          </cell>
        </row>
        <row r="9">
          <cell r="B9" t="str">
            <v xml:space="preserve">Chevrolet Metro .  .  .  .  .  .  .  .  .  .  .  .  .  .  .  .  .  .  </v>
          </cell>
          <cell r="C9">
            <v>4684</v>
          </cell>
          <cell r="D9">
            <v>6.2494162853064E-2</v>
          </cell>
          <cell r="E9">
            <v>2642</v>
          </cell>
          <cell r="F9">
            <v>3.5668961792898607E-2</v>
          </cell>
          <cell r="G9">
            <v>0.77289931869795603</v>
          </cell>
          <cell r="I9">
            <v>11514</v>
          </cell>
          <cell r="J9">
            <v>5.8602875683929252E-2</v>
          </cell>
          <cell r="K9">
            <v>6987</v>
          </cell>
          <cell r="L9">
            <v>3.8270671749704221E-2</v>
          </cell>
          <cell r="M9">
            <v>0.64791756118505806</v>
          </cell>
          <cell r="O9" t="str">
            <v xml:space="preserve"> シボレーメトロ</v>
          </cell>
          <cell r="P9">
            <v>4684</v>
          </cell>
          <cell r="Q9">
            <v>6.2494162853064E-2</v>
          </cell>
          <cell r="R9">
            <v>2642</v>
          </cell>
          <cell r="S9">
            <v>2642</v>
          </cell>
          <cell r="T9">
            <v>3.5668961792898607E-2</v>
          </cell>
          <cell r="U9">
            <v>0.77289931869795603</v>
          </cell>
          <cell r="W9">
            <v>11514</v>
          </cell>
          <cell r="X9">
            <v>5.8602875683929252E-2</v>
          </cell>
          <cell r="Z9">
            <v>6987</v>
          </cell>
          <cell r="AA9">
            <v>3.8270671749704221E-2</v>
          </cell>
          <cell r="AB9">
            <v>0.64791756118505806</v>
          </cell>
        </row>
        <row r="10">
          <cell r="B10" t="str">
            <v xml:space="preserve">Daewoo Lanos Imp.   .  .  .  .  .  .  .  .  .  .  .  .  .  .  </v>
          </cell>
          <cell r="C10">
            <v>1400</v>
          </cell>
          <cell r="D10">
            <v>1.8678870195194194E-2</v>
          </cell>
          <cell r="E10">
            <v>344</v>
          </cell>
          <cell r="F10">
            <v>4.6442554340488723E-3</v>
          </cell>
          <cell r="G10">
            <v>3.0697674418604652</v>
          </cell>
          <cell r="I10">
            <v>4250</v>
          </cell>
          <cell r="J10">
            <v>2.1631250795266573E-2</v>
          </cell>
          <cell r="K10">
            <v>972</v>
          </cell>
          <cell r="L10">
            <v>5.3240436440120942E-3</v>
          </cell>
          <cell r="M10">
            <v>3.3724279835390947</v>
          </cell>
          <cell r="O10" t="str">
            <v xml:space="preserve"> 大宇ラノス</v>
          </cell>
          <cell r="P10">
            <v>1400</v>
          </cell>
          <cell r="Q10">
            <v>1.8678870195194194E-2</v>
          </cell>
          <cell r="R10">
            <v>344</v>
          </cell>
          <cell r="S10">
            <v>344</v>
          </cell>
          <cell r="T10">
            <v>4.6442554340488723E-3</v>
          </cell>
          <cell r="U10">
            <v>3.0697674418604652</v>
          </cell>
          <cell r="W10">
            <v>4250</v>
          </cell>
          <cell r="X10">
            <v>2.1631250795266573E-2</v>
          </cell>
          <cell r="Z10">
            <v>972</v>
          </cell>
          <cell r="AA10">
            <v>5.3240436440120942E-3</v>
          </cell>
          <cell r="AB10">
            <v>3.3724279835390947</v>
          </cell>
        </row>
        <row r="11">
          <cell r="B11" t="str">
            <v xml:space="preserve">Dodge/Plymouth Neon  .  .  .  .  .  .  .  .  .  .  . </v>
          </cell>
          <cell r="C11">
            <v>18053</v>
          </cell>
          <cell r="D11">
            <v>0.24086403116702912</v>
          </cell>
          <cell r="E11">
            <v>17305</v>
          </cell>
          <cell r="F11">
            <v>0.2336303496692318</v>
          </cell>
          <cell r="G11">
            <v>4.3224501589136155E-2</v>
          </cell>
          <cell r="I11">
            <v>45120</v>
          </cell>
          <cell r="J11">
            <v>0.22964753785468889</v>
          </cell>
          <cell r="K11">
            <v>43662</v>
          </cell>
          <cell r="L11">
            <v>0.23915472591034573</v>
          </cell>
          <cell r="M11">
            <v>3.339288168201171E-2</v>
          </cell>
          <cell r="O11" t="str">
            <v xml:space="preserve"> ドッジ/プリマス ネオン</v>
          </cell>
          <cell r="P11">
            <v>18053</v>
          </cell>
          <cell r="Q11">
            <v>0.24086403116702912</v>
          </cell>
          <cell r="R11">
            <v>17305</v>
          </cell>
          <cell r="S11">
            <v>17305</v>
          </cell>
          <cell r="T11">
            <v>0.2336303496692318</v>
          </cell>
          <cell r="U11">
            <v>4.3224501589136155E-2</v>
          </cell>
          <cell r="W11">
            <v>45120</v>
          </cell>
          <cell r="X11">
            <v>0.22964753785468889</v>
          </cell>
          <cell r="Z11">
            <v>43662</v>
          </cell>
          <cell r="AA11">
            <v>0.23915472591034573</v>
          </cell>
          <cell r="AB11">
            <v>3.339288168201171E-2</v>
          </cell>
        </row>
        <row r="12">
          <cell r="B12" t="str">
            <v>Hyundai Accent Imp.  .  .  .  .  .  .  .  .  .  .  .  .</v>
          </cell>
          <cell r="C12">
            <v>6330</v>
          </cell>
          <cell r="D12">
            <v>8.4455177382556604E-2</v>
          </cell>
          <cell r="E12">
            <v>3464</v>
          </cell>
          <cell r="F12">
            <v>4.6766572161468879E-2</v>
          </cell>
          <cell r="G12">
            <v>0.82736720554272525</v>
          </cell>
          <cell r="I12">
            <v>16250</v>
          </cell>
          <cell r="J12">
            <v>8.2707723628960422E-2</v>
          </cell>
          <cell r="K12">
            <v>8112</v>
          </cell>
          <cell r="L12">
            <v>4.4432759300644144E-2</v>
          </cell>
          <cell r="M12">
            <v>1.0032051282051282</v>
          </cell>
          <cell r="O12" t="str">
            <v xml:space="preserve"> 現代 アクセント</v>
          </cell>
          <cell r="P12">
            <v>6330</v>
          </cell>
          <cell r="Q12">
            <v>8.4455177382556604E-2</v>
          </cell>
          <cell r="R12">
            <v>3464</v>
          </cell>
          <cell r="S12">
            <v>3464</v>
          </cell>
          <cell r="T12">
            <v>4.6766572161468879E-2</v>
          </cell>
          <cell r="U12">
            <v>0.82736720554272525</v>
          </cell>
          <cell r="W12">
            <v>16250</v>
          </cell>
          <cell r="X12">
            <v>8.2707723628960422E-2</v>
          </cell>
          <cell r="Z12">
            <v>8112</v>
          </cell>
          <cell r="AA12">
            <v>4.4432759300644144E-2</v>
          </cell>
          <cell r="AB12">
            <v>1.0032051282051282</v>
          </cell>
        </row>
        <row r="13">
          <cell r="B13" t="str">
            <v xml:space="preserve">Hyundai Elantra Imp.  .  .  .  .  .  .  .  .  .  .  .  . </v>
          </cell>
          <cell r="C13">
            <v>10103</v>
          </cell>
          <cell r="D13">
            <v>0.13479473255860497</v>
          </cell>
          <cell r="E13">
            <v>5453</v>
          </cell>
          <cell r="F13">
            <v>7.3619549075199131E-2</v>
          </cell>
          <cell r="G13">
            <v>0.8527416101228682</v>
          </cell>
          <cell r="I13">
            <v>25734</v>
          </cell>
          <cell r="J13">
            <v>0.13097849599185646</v>
          </cell>
          <cell r="K13">
            <v>14236</v>
          </cell>
          <cell r="L13">
            <v>7.7976425222382892E-2</v>
          </cell>
          <cell r="M13">
            <v>0.80767069401517277</v>
          </cell>
          <cell r="O13" t="str">
            <v xml:space="preserve"> 現代 エラントラ</v>
          </cell>
          <cell r="P13">
            <v>10103</v>
          </cell>
          <cell r="Q13">
            <v>0.13479473255860497</v>
          </cell>
          <cell r="R13">
            <v>5453</v>
          </cell>
          <cell r="S13">
            <v>5453</v>
          </cell>
          <cell r="T13">
            <v>7.3619549075199131E-2</v>
          </cell>
          <cell r="U13">
            <v>0.8527416101228682</v>
          </cell>
          <cell r="W13">
            <v>25734</v>
          </cell>
          <cell r="X13">
            <v>0.13097849599185646</v>
          </cell>
          <cell r="Z13">
            <v>14236</v>
          </cell>
          <cell r="AA13">
            <v>7.7976425222382892E-2</v>
          </cell>
          <cell r="AB13">
            <v>0.80767069401517277</v>
          </cell>
        </row>
        <row r="14">
          <cell r="B14" t="str">
            <v>Kia Sephia Imp.  .  .  .  .  .  .  .  .  .  .  .  .  .  .  .</v>
          </cell>
          <cell r="C14">
            <v>6000</v>
          </cell>
          <cell r="D14">
            <v>8.0052300836546547E-2</v>
          </cell>
          <cell r="E14">
            <v>7283</v>
          </cell>
          <cell r="F14">
            <v>9.8325907924935868E-2</v>
          </cell>
          <cell r="G14">
            <v>-0.17616366881779488</v>
          </cell>
          <cell r="I14">
            <v>17394</v>
          </cell>
          <cell r="J14">
            <v>8.8530347372439241E-2</v>
          </cell>
          <cell r="K14">
            <v>15289</v>
          </cell>
          <cell r="L14">
            <v>8.3744139170062667E-2</v>
          </cell>
          <cell r="M14">
            <v>0.13768068546013468</v>
          </cell>
          <cell r="O14" t="str">
            <v xml:space="preserve"> 起亜 ソフィア </v>
          </cell>
          <cell r="P14">
            <v>6000</v>
          </cell>
          <cell r="Q14">
            <v>8.0052300836546547E-2</v>
          </cell>
          <cell r="R14">
            <v>7283</v>
          </cell>
          <cell r="S14">
            <v>7283</v>
          </cell>
          <cell r="T14">
            <v>9.8325907924935868E-2</v>
          </cell>
          <cell r="U14">
            <v>-0.17616366881779488</v>
          </cell>
          <cell r="W14">
            <v>17394</v>
          </cell>
          <cell r="X14">
            <v>8.8530347372439241E-2</v>
          </cell>
          <cell r="Z14">
            <v>15289</v>
          </cell>
          <cell r="AA14">
            <v>8.3744139170062667E-2</v>
          </cell>
          <cell r="AB14">
            <v>0.13768068546013468</v>
          </cell>
        </row>
        <row r="15">
          <cell r="B15" t="str">
            <v xml:space="preserve">Mitsubishi Mirage Imp.  .  .  .  .  .  .  .  .  .  .  . </v>
          </cell>
          <cell r="C15">
            <v>4022</v>
          </cell>
          <cell r="D15">
            <v>5.3661725660765033E-2</v>
          </cell>
          <cell r="E15">
            <v>6128</v>
          </cell>
          <cell r="F15">
            <v>8.2732550290265966E-2</v>
          </cell>
          <cell r="G15">
            <v>-0.34366840731070492</v>
          </cell>
          <cell r="I15">
            <v>12443</v>
          </cell>
          <cell r="J15">
            <v>6.3331212622471059E-2</v>
          </cell>
          <cell r="K15">
            <v>14078</v>
          </cell>
          <cell r="L15">
            <v>7.7110994259673105E-2</v>
          </cell>
          <cell r="M15">
            <v>-0.11613865605909934</v>
          </cell>
          <cell r="O15" t="str">
            <v xml:space="preserve"> 三菱 ミラージュ </v>
          </cell>
          <cell r="P15">
            <v>4022</v>
          </cell>
          <cell r="Q15">
            <v>5.3661725660765033E-2</v>
          </cell>
          <cell r="R15">
            <v>6128</v>
          </cell>
          <cell r="S15">
            <v>6128</v>
          </cell>
          <cell r="T15">
            <v>8.2732550290265966E-2</v>
          </cell>
          <cell r="U15">
            <v>-0.34366840731070492</v>
          </cell>
          <cell r="W15">
            <v>12443</v>
          </cell>
          <cell r="X15">
            <v>6.3331212622471059E-2</v>
          </cell>
          <cell r="Z15">
            <v>14078</v>
          </cell>
          <cell r="AA15">
            <v>7.7110994259673105E-2</v>
          </cell>
          <cell r="AB15">
            <v>-0.11613865605909934</v>
          </cell>
        </row>
        <row r="16">
          <cell r="B16" t="str">
            <v>Suzuki Esteem Imp.   .  .  .  .  .  .  .  .  .  .  .  .</v>
          </cell>
          <cell r="C16">
            <v>2211</v>
          </cell>
          <cell r="D16">
            <v>2.9499272858267402E-2</v>
          </cell>
          <cell r="E16">
            <v>988</v>
          </cell>
          <cell r="F16">
            <v>1.3338733630349668E-2</v>
          </cell>
          <cell r="G16">
            <v>1.2378542510121457</v>
          </cell>
          <cell r="I16">
            <v>4280</v>
          </cell>
          <cell r="J16">
            <v>2.1783941977350809E-2</v>
          </cell>
          <cell r="K16">
            <v>2674</v>
          </cell>
          <cell r="L16">
            <v>1.4646597432189649E-2</v>
          </cell>
          <cell r="M16">
            <v>0.60059835452505617</v>
          </cell>
          <cell r="O16" t="str">
            <v xml:space="preserve"> スズキ エスティーム</v>
          </cell>
          <cell r="P16">
            <v>2211</v>
          </cell>
          <cell r="Q16">
            <v>2.9499272858267402E-2</v>
          </cell>
          <cell r="R16">
            <v>988</v>
          </cell>
          <cell r="S16">
            <v>988</v>
          </cell>
          <cell r="T16">
            <v>1.3338733630349668E-2</v>
          </cell>
          <cell r="U16">
            <v>1.2378542510121457</v>
          </cell>
          <cell r="W16">
            <v>4280</v>
          </cell>
          <cell r="X16">
            <v>2.1783941977350809E-2</v>
          </cell>
          <cell r="Z16">
            <v>2674</v>
          </cell>
          <cell r="AA16">
            <v>1.4646597432189649E-2</v>
          </cell>
          <cell r="AB16">
            <v>0.60059835452505617</v>
          </cell>
        </row>
        <row r="17">
          <cell r="B17" t="str">
            <v>Suzuki Swift .  .  .  .  .  .  .  .  .  .  .  .  .  .  .  .  .</v>
          </cell>
          <cell r="C17">
            <v>283</v>
          </cell>
          <cell r="D17">
            <v>3.7758001894571121E-3</v>
          </cell>
          <cell r="E17">
            <v>130</v>
          </cell>
          <cell r="F17">
            <v>1.7550965303091671E-3</v>
          </cell>
          <cell r="G17">
            <v>1.1769230769230767</v>
          </cell>
          <cell r="I17">
            <v>610</v>
          </cell>
          <cell r="J17">
            <v>3.1047207023794376E-3</v>
          </cell>
          <cell r="K17">
            <v>387</v>
          </cell>
          <cell r="L17">
            <v>2.1197581175233337E-3</v>
          </cell>
          <cell r="M17">
            <v>0.57622739018087854</v>
          </cell>
          <cell r="O17" t="str">
            <v xml:space="preserve"> スズキ スイフト</v>
          </cell>
          <cell r="P17">
            <v>283</v>
          </cell>
          <cell r="Q17">
            <v>3.7758001894571121E-3</v>
          </cell>
          <cell r="R17">
            <v>130</v>
          </cell>
          <cell r="S17">
            <v>130</v>
          </cell>
          <cell r="T17">
            <v>1.7550965303091671E-3</v>
          </cell>
          <cell r="U17">
            <v>1.1769230769230767</v>
          </cell>
          <cell r="W17">
            <v>610</v>
          </cell>
          <cell r="X17">
            <v>3.1047207023794376E-3</v>
          </cell>
          <cell r="Z17">
            <v>387</v>
          </cell>
          <cell r="AA17">
            <v>2.1197581175233337E-3</v>
          </cell>
          <cell r="AB17">
            <v>0.57622739018087854</v>
          </cell>
        </row>
        <row r="18">
          <cell r="B18" t="str">
            <v xml:space="preserve">  Total Domestic</v>
          </cell>
          <cell r="C18">
            <v>44885</v>
          </cell>
          <cell r="D18">
            <v>0.5988579205080653</v>
          </cell>
          <cell r="E18">
            <v>55971</v>
          </cell>
          <cell r="F18">
            <v>0.7556500607533414</v>
          </cell>
          <cell r="G18">
            <v>-0.19806685605045471</v>
          </cell>
          <cell r="I18">
            <v>116124</v>
          </cell>
          <cell r="J18">
            <v>0.59103702761165544</v>
          </cell>
          <cell r="K18">
            <v>156274</v>
          </cell>
          <cell r="L18">
            <v>0.85597695105385385</v>
          </cell>
          <cell r="M18">
            <v>-0.25692053700551598</v>
          </cell>
          <cell r="O18" t="str">
            <v xml:space="preserve">  国産車合計</v>
          </cell>
          <cell r="P18">
            <v>44885</v>
          </cell>
          <cell r="Q18">
            <v>0.5988579205080653</v>
          </cell>
          <cell r="R18">
            <v>55971</v>
          </cell>
          <cell r="S18">
            <v>55971</v>
          </cell>
          <cell r="T18">
            <v>0.7556500607533414</v>
          </cell>
          <cell r="U18">
            <v>-0.19806685605045471</v>
          </cell>
          <cell r="W18">
            <v>116124</v>
          </cell>
          <cell r="X18">
            <v>0.59103702761165544</v>
          </cell>
          <cell r="Z18">
            <v>156274</v>
          </cell>
          <cell r="AA18">
            <v>0.85597695105385385</v>
          </cell>
          <cell r="AB18">
            <v>-0.25692053700551598</v>
          </cell>
        </row>
        <row r="19">
          <cell r="B19" t="str">
            <v xml:space="preserve">  Total Import</v>
          </cell>
          <cell r="C19">
            <v>30066</v>
          </cell>
          <cell r="D19">
            <v>0.40114207949193476</v>
          </cell>
          <cell r="E19">
            <v>15736</v>
          </cell>
          <cell r="F19">
            <v>0.21244768462265426</v>
          </cell>
          <cell r="G19">
            <v>0.91065073716319267</v>
          </cell>
          <cell r="I19">
            <v>80351</v>
          </cell>
          <cell r="J19">
            <v>0.40896297238834456</v>
          </cell>
          <cell r="K19">
            <v>48824</v>
          </cell>
          <cell r="L19">
            <v>0.26742912229963628</v>
          </cell>
          <cell r="M19">
            <v>0.64572751106013437</v>
          </cell>
          <cell r="O19" t="str">
            <v xml:space="preserve">  輸入車合計</v>
          </cell>
          <cell r="P19">
            <v>30066</v>
          </cell>
          <cell r="Q19">
            <v>0.40114207949193476</v>
          </cell>
          <cell r="R19">
            <v>15736</v>
          </cell>
          <cell r="S19">
            <v>15736</v>
          </cell>
          <cell r="T19">
            <v>0.21244768462265426</v>
          </cell>
          <cell r="U19">
            <v>0.91065073716319267</v>
          </cell>
          <cell r="W19">
            <v>80351</v>
          </cell>
          <cell r="X19">
            <v>0.40896297238834456</v>
          </cell>
          <cell r="Z19">
            <v>48824</v>
          </cell>
          <cell r="AA19">
            <v>0.26742912229963628</v>
          </cell>
          <cell r="AB19">
            <v>0.64572751106013437</v>
          </cell>
        </row>
        <row r="20">
          <cell r="B20" t="str">
            <v xml:space="preserve">  Total  Lower Small</v>
          </cell>
          <cell r="C20">
            <v>74951</v>
          </cell>
          <cell r="D20">
            <v>1</v>
          </cell>
          <cell r="E20">
            <v>74070</v>
          </cell>
          <cell r="F20">
            <v>1</v>
          </cell>
          <cell r="G20">
            <v>1.1894154178479832E-2</v>
          </cell>
          <cell r="I20">
            <v>196475</v>
          </cell>
          <cell r="J20">
            <v>1</v>
          </cell>
          <cell r="K20">
            <v>182568</v>
          </cell>
          <cell r="L20">
            <v>1</v>
          </cell>
          <cell r="M20">
            <v>7.61743569519302E-2</v>
          </cell>
          <cell r="O20" t="str">
            <v xml:space="preserve">  低位小型車合計</v>
          </cell>
          <cell r="P20">
            <v>74951</v>
          </cell>
          <cell r="Q20">
            <v>1</v>
          </cell>
          <cell r="R20">
            <v>74070</v>
          </cell>
          <cell r="S20">
            <v>74070</v>
          </cell>
          <cell r="T20">
            <v>1</v>
          </cell>
          <cell r="U20">
            <v>1.1894154178479832E-2</v>
          </cell>
          <cell r="W20">
            <v>196475</v>
          </cell>
          <cell r="X20">
            <v>1</v>
          </cell>
          <cell r="Z20">
            <v>182568</v>
          </cell>
          <cell r="AA20">
            <v>1</v>
          </cell>
          <cell r="AB20">
            <v>7.61743569519302E-2</v>
          </cell>
        </row>
        <row r="22">
          <cell r="B22" t="str">
            <v>Upper Small</v>
          </cell>
          <cell r="O22" t="str">
            <v>上位小型乗用車</v>
          </cell>
        </row>
        <row r="23">
          <cell r="B23" t="str">
            <v>Chevrolet Prizm .  .  .  .  .  .  .  .  .  .  .  .  .  .  .  .  .  .</v>
          </cell>
          <cell r="C23">
            <v>5288</v>
          </cell>
          <cell r="D23">
            <v>4.2734075738229543E-2</v>
          </cell>
          <cell r="E23">
            <v>5075</v>
          </cell>
          <cell r="F23">
            <v>4.5195073514351106E-2</v>
          </cell>
          <cell r="G23">
            <v>4.1970443349753639E-2</v>
          </cell>
          <cell r="I23">
            <v>14510</v>
          </cell>
          <cell r="J23">
            <v>4.5407746542783733E-2</v>
          </cell>
          <cell r="K23">
            <v>10957</v>
          </cell>
          <cell r="L23">
            <v>0.32426759149402207</v>
          </cell>
          <cell r="M23">
            <v>0.32426759149402207</v>
          </cell>
          <cell r="O23" t="str">
            <v xml:space="preserve"> ジオ プリズム</v>
          </cell>
          <cell r="P23">
            <v>5288</v>
          </cell>
          <cell r="Q23">
            <v>4.2734075738229543E-2</v>
          </cell>
          <cell r="R23">
            <v>5075</v>
          </cell>
          <cell r="S23">
            <v>5075</v>
          </cell>
          <cell r="T23">
            <v>4.5195073514351106E-2</v>
          </cell>
          <cell r="U23">
            <v>4.1970443349753639E-2</v>
          </cell>
          <cell r="W23">
            <v>14510</v>
          </cell>
          <cell r="X23">
            <v>4.5407746542783733E-2</v>
          </cell>
          <cell r="Z23">
            <v>10957</v>
          </cell>
          <cell r="AA23">
            <v>0.32426759149402207</v>
          </cell>
          <cell r="AB23">
            <v>0.32426759149402207</v>
          </cell>
        </row>
        <row r="24">
          <cell r="B24" t="str">
            <v xml:space="preserve">Daewoo Nubira Imp.  .  .  .  .  .  .  .  .  .  .  .  . </v>
          </cell>
          <cell r="C24">
            <v>1500</v>
          </cell>
          <cell r="D24">
            <v>1.2121995765382813E-2</v>
          </cell>
          <cell r="E24">
            <v>365</v>
          </cell>
          <cell r="F24">
            <v>3.2504831197513605E-3</v>
          </cell>
          <cell r="G24">
            <v>3.1095890410958908</v>
          </cell>
          <cell r="I24">
            <v>4780</v>
          </cell>
          <cell r="J24">
            <v>1.4958582251861217E-2</v>
          </cell>
          <cell r="K24">
            <v>763</v>
          </cell>
          <cell r="L24">
            <v>5.2647444298820449</v>
          </cell>
          <cell r="M24">
            <v>5.2647444298820449</v>
          </cell>
          <cell r="O24" t="str">
            <v xml:space="preserve"> 大宇ヌビラ</v>
          </cell>
          <cell r="P24">
            <v>1500</v>
          </cell>
          <cell r="Q24">
            <v>1.2121995765382813E-2</v>
          </cell>
          <cell r="R24">
            <v>365</v>
          </cell>
          <cell r="S24">
            <v>365</v>
          </cell>
          <cell r="T24">
            <v>3.2504831197513605E-3</v>
          </cell>
          <cell r="U24">
            <v>3.1095890410958908</v>
          </cell>
          <cell r="W24">
            <v>4780</v>
          </cell>
          <cell r="X24">
            <v>1.4958582251861217E-2</v>
          </cell>
          <cell r="Z24">
            <v>763</v>
          </cell>
          <cell r="AA24">
            <v>5.2647444298820449</v>
          </cell>
          <cell r="AB24">
            <v>5.2647444298820449</v>
          </cell>
        </row>
        <row r="25">
          <cell r="B25" t="str">
            <v>Ford Escort  .  .  .  .  .  .  .  .  .  .  .  .  .  .  .  .  .</v>
          </cell>
          <cell r="C25">
            <v>12891</v>
          </cell>
          <cell r="D25">
            <v>0.10417643160769989</v>
          </cell>
          <cell r="E25">
            <v>28016</v>
          </cell>
          <cell r="F25">
            <v>0.24949461666562769</v>
          </cell>
          <cell r="G25">
            <v>-0.53987007424328959</v>
          </cell>
          <cell r="I25">
            <v>25582</v>
          </cell>
          <cell r="J25">
            <v>8.0056579742073988E-2</v>
          </cell>
          <cell r="K25">
            <v>70828</v>
          </cell>
          <cell r="L25">
            <v>-0.63881515784717902</v>
          </cell>
          <cell r="M25">
            <v>-0.63881515784717902</v>
          </cell>
          <cell r="O25" t="str">
            <v xml:space="preserve"> フォード エスコート</v>
          </cell>
          <cell r="P25">
            <v>12891</v>
          </cell>
          <cell r="Q25">
            <v>0.10417643160769989</v>
          </cell>
          <cell r="R25">
            <v>28016</v>
          </cell>
          <cell r="S25">
            <v>28016</v>
          </cell>
          <cell r="T25">
            <v>0.24949461666562769</v>
          </cell>
          <cell r="U25">
            <v>-0.53987007424328959</v>
          </cell>
          <cell r="W25">
            <v>25582</v>
          </cell>
          <cell r="X25">
            <v>8.0056579742073988E-2</v>
          </cell>
          <cell r="Z25">
            <v>70828</v>
          </cell>
          <cell r="AA25">
            <v>-0.63881515784717902</v>
          </cell>
          <cell r="AB25">
            <v>-0.63881515784717902</v>
          </cell>
        </row>
        <row r="26">
          <cell r="B26" t="str">
            <v>Ford Focus   .  .  .  .  .  .  .  .  .  .  .  .  .  .  .</v>
          </cell>
          <cell r="C26">
            <v>28254</v>
          </cell>
          <cell r="D26">
            <v>0.22832991223675067</v>
          </cell>
          <cell r="E26">
            <v>0</v>
          </cell>
          <cell r="F26">
            <v>0</v>
          </cell>
          <cell r="G26" t="str">
            <v>N.M.</v>
          </cell>
          <cell r="I26">
            <v>71092</v>
          </cell>
          <cell r="J26">
            <v>0.22247605218604971</v>
          </cell>
          <cell r="K26">
            <v>0</v>
          </cell>
          <cell r="L26" t="str">
            <v>N.M.</v>
          </cell>
          <cell r="M26" t="str">
            <v>N.M.</v>
          </cell>
          <cell r="O26" t="str">
            <v xml:space="preserve"> フォード フォーカス</v>
          </cell>
          <cell r="P26">
            <v>28254</v>
          </cell>
          <cell r="Q26">
            <v>0.22832991223675067</v>
          </cell>
          <cell r="R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71092</v>
          </cell>
          <cell r="X26">
            <v>0.22247605218604971</v>
          </cell>
          <cell r="Z26">
            <v>0</v>
          </cell>
          <cell r="AA26" t="str">
            <v>N.M.</v>
          </cell>
          <cell r="AB26" t="str">
            <v>N.M.</v>
          </cell>
        </row>
        <row r="27">
          <cell r="B27" t="str">
            <v xml:space="preserve">G.M. EV1 .  .  .  .  .  .  .  .  .  .  .  .  .  .  .  .  .  .  </v>
          </cell>
          <cell r="C27">
            <v>3</v>
          </cell>
          <cell r="D27">
            <v>2.4243991530765626E-5</v>
          </cell>
          <cell r="E27">
            <v>55</v>
          </cell>
          <cell r="F27">
            <v>4.897988262639036E-4</v>
          </cell>
          <cell r="G27">
            <v>-0.94545454545454544</v>
          </cell>
          <cell r="I27">
            <v>161</v>
          </cell>
          <cell r="J27">
            <v>5.0383509258361005E-4</v>
          </cell>
          <cell r="K27">
            <v>93</v>
          </cell>
          <cell r="L27">
            <v>0.73118279569892475</v>
          </cell>
          <cell r="M27">
            <v>0.73118279569892475</v>
          </cell>
          <cell r="O27" t="str">
            <v xml:space="preserve"> GM EV1</v>
          </cell>
          <cell r="P27">
            <v>3</v>
          </cell>
          <cell r="Q27">
            <v>2.4243991530765626E-5</v>
          </cell>
          <cell r="R27">
            <v>55</v>
          </cell>
          <cell r="S27">
            <v>55</v>
          </cell>
          <cell r="T27">
            <v>4.897988262639036E-4</v>
          </cell>
          <cell r="U27">
            <v>-0.94545454545454544</v>
          </cell>
          <cell r="W27">
            <v>161</v>
          </cell>
          <cell r="X27">
            <v>5.0383509258361005E-4</v>
          </cell>
          <cell r="Z27">
            <v>93</v>
          </cell>
          <cell r="AA27">
            <v>0.73118279569892475</v>
          </cell>
          <cell r="AB27">
            <v>0.73118279569892475</v>
          </cell>
        </row>
        <row r="28">
          <cell r="B28" t="str">
            <v>Honda Del Sol Imp.   .  .  .  .  .  .  .  .  .  .  .  .</v>
          </cell>
          <cell r="C28">
            <v>0</v>
          </cell>
          <cell r="D28">
            <v>0</v>
          </cell>
          <cell r="E28">
            <v>8</v>
          </cell>
          <cell r="F28">
            <v>7.1243465638385985E-5</v>
          </cell>
          <cell r="G28">
            <v>-1</v>
          </cell>
          <cell r="I28">
            <v>0</v>
          </cell>
          <cell r="J28">
            <v>0</v>
          </cell>
          <cell r="K28">
            <v>9</v>
          </cell>
          <cell r="L28">
            <v>-1</v>
          </cell>
          <cell r="M28">
            <v>-1</v>
          </cell>
          <cell r="O28" t="str">
            <v xml:space="preserve"> 本田 デルソル</v>
          </cell>
          <cell r="P28">
            <v>0</v>
          </cell>
          <cell r="Q28">
            <v>0</v>
          </cell>
          <cell r="R28">
            <v>8</v>
          </cell>
          <cell r="S28">
            <v>8</v>
          </cell>
          <cell r="T28">
            <v>7.1243465638385985E-5</v>
          </cell>
          <cell r="U28">
            <v>-1</v>
          </cell>
          <cell r="W28">
            <v>0</v>
          </cell>
          <cell r="X28">
            <v>0</v>
          </cell>
          <cell r="Z28">
            <v>9</v>
          </cell>
          <cell r="AA28">
            <v>-1</v>
          </cell>
          <cell r="AB28">
            <v>-1</v>
          </cell>
        </row>
        <row r="29">
          <cell r="B29" t="str">
            <v>Honda EV Plus .  .  .  .  .  .  .  .  .  .  .  .  .  .  .</v>
          </cell>
          <cell r="C29">
            <v>1</v>
          </cell>
          <cell r="D29">
            <v>8.0813305102552076E-6</v>
          </cell>
          <cell r="E29">
            <v>10</v>
          </cell>
          <cell r="F29">
            <v>8.9054332047982471E-5</v>
          </cell>
          <cell r="G29">
            <v>-0.9</v>
          </cell>
          <cell r="I29">
            <v>1</v>
          </cell>
          <cell r="J29">
            <v>3.1294105129416771E-6</v>
          </cell>
          <cell r="K29">
            <v>29</v>
          </cell>
          <cell r="L29">
            <v>-0.96551724137931039</v>
          </cell>
          <cell r="M29">
            <v>-0.96551724137931039</v>
          </cell>
          <cell r="O29" t="str">
            <v xml:space="preserve"> 本田 EV プラス</v>
          </cell>
          <cell r="P29">
            <v>1</v>
          </cell>
          <cell r="Q29">
            <v>8.0813305102552076E-6</v>
          </cell>
          <cell r="R29">
            <v>10</v>
          </cell>
          <cell r="S29">
            <v>10</v>
          </cell>
          <cell r="T29">
            <v>8.9054332047982471E-5</v>
          </cell>
          <cell r="U29">
            <v>-0.9</v>
          </cell>
          <cell r="W29">
            <v>1</v>
          </cell>
          <cell r="X29">
            <v>3.1294105129416771E-6</v>
          </cell>
          <cell r="Z29">
            <v>29</v>
          </cell>
          <cell r="AA29">
            <v>-0.96551724137931039</v>
          </cell>
          <cell r="AB29">
            <v>-0.96551724137931039</v>
          </cell>
        </row>
        <row r="30">
          <cell r="B30" t="str">
            <v xml:space="preserve">Mazda Protege Imp.  .  .  .  .  .  .  .  .  .  .  .  . </v>
          </cell>
          <cell r="C30">
            <v>4821</v>
          </cell>
          <cell r="D30">
            <v>3.8960094389940358E-2</v>
          </cell>
          <cell r="E30">
            <v>5205</v>
          </cell>
          <cell r="F30">
            <v>4.6352779830974876E-2</v>
          </cell>
          <cell r="G30">
            <v>-7.3775216138328492E-2</v>
          </cell>
          <cell r="I30">
            <v>13961</v>
          </cell>
          <cell r="J30">
            <v>4.3689700171178757E-2</v>
          </cell>
          <cell r="K30">
            <v>12998</v>
          </cell>
          <cell r="L30">
            <v>7.4088321280197045E-2</v>
          </cell>
          <cell r="M30">
            <v>7.4088321280197045E-2</v>
          </cell>
          <cell r="O30" t="str">
            <v xml:space="preserve"> マツダ プロテージ</v>
          </cell>
          <cell r="P30">
            <v>4821</v>
          </cell>
          <cell r="Q30">
            <v>3.8960094389940358E-2</v>
          </cell>
          <cell r="R30">
            <v>5205</v>
          </cell>
          <cell r="S30">
            <v>5205</v>
          </cell>
          <cell r="T30">
            <v>4.6352779830974876E-2</v>
          </cell>
          <cell r="U30">
            <v>-7.3775216138328492E-2</v>
          </cell>
          <cell r="W30">
            <v>13961</v>
          </cell>
          <cell r="X30">
            <v>4.3689700171178757E-2</v>
          </cell>
          <cell r="Z30">
            <v>12998</v>
          </cell>
          <cell r="AA30">
            <v>7.4088321280197045E-2</v>
          </cell>
          <cell r="AB30">
            <v>7.4088321280197045E-2</v>
          </cell>
        </row>
        <row r="31">
          <cell r="B31" t="str">
            <v>Mercury Tracer .  .  .  .  .  .  .  .  .  .  .  .  .  .  .</v>
          </cell>
          <cell r="C31">
            <v>0</v>
          </cell>
          <cell r="D31">
            <v>0</v>
          </cell>
          <cell r="E31">
            <v>1976</v>
          </cell>
          <cell r="F31">
            <v>1.7597136012681338E-2</v>
          </cell>
          <cell r="G31">
            <v>-1</v>
          </cell>
          <cell r="I31">
            <v>0</v>
          </cell>
          <cell r="J31">
            <v>0</v>
          </cell>
          <cell r="K31">
            <v>6044</v>
          </cell>
          <cell r="L31">
            <v>-1</v>
          </cell>
          <cell r="M31">
            <v>-1</v>
          </cell>
          <cell r="O31" t="str">
            <v xml:space="preserve"> マーキュリー トレーサー</v>
          </cell>
          <cell r="P31">
            <v>0</v>
          </cell>
          <cell r="Q31">
            <v>0</v>
          </cell>
          <cell r="R31">
            <v>1976</v>
          </cell>
          <cell r="S31">
            <v>1976</v>
          </cell>
          <cell r="T31">
            <v>1.7597136012681338E-2</v>
          </cell>
          <cell r="U31">
            <v>-1</v>
          </cell>
          <cell r="W31">
            <v>0</v>
          </cell>
          <cell r="X31">
            <v>0</v>
          </cell>
          <cell r="Z31">
            <v>6044</v>
          </cell>
          <cell r="AA31">
            <v>-1</v>
          </cell>
          <cell r="AB31">
            <v>-1</v>
          </cell>
        </row>
        <row r="32">
          <cell r="B32" t="str">
            <v xml:space="preserve">Nissan Altra [EV] Imp. .  .  .  .  .  .  .  .  .  </v>
          </cell>
          <cell r="C32">
            <v>0</v>
          </cell>
          <cell r="D32">
            <v>0</v>
          </cell>
          <cell r="E32">
            <v>15</v>
          </cell>
          <cell r="F32">
            <v>1.3358149807197371E-4</v>
          </cell>
          <cell r="G32">
            <v>-1</v>
          </cell>
          <cell r="I32">
            <v>11</v>
          </cell>
          <cell r="J32">
            <v>3.4423515642358448E-5</v>
          </cell>
          <cell r="K32">
            <v>26</v>
          </cell>
          <cell r="L32">
            <v>-0.57692307692307687</v>
          </cell>
          <cell r="M32">
            <v>-0.57692307692307687</v>
          </cell>
          <cell r="O32" t="str">
            <v xml:space="preserve"> 日産アルトラEV</v>
          </cell>
        </row>
        <row r="33">
          <cell r="B33" t="str">
            <v>Nissan Sentra (Dom/Imp).  .  .  .  .  .  .  .  .  .</v>
          </cell>
          <cell r="C33">
            <v>4564</v>
          </cell>
          <cell r="D33">
            <v>3.6883192448804773E-2</v>
          </cell>
          <cell r="E33">
            <v>5834</v>
          </cell>
          <cell r="F33">
            <v>5.1954297316792977E-2</v>
          </cell>
          <cell r="G33">
            <v>-0.21768940692492289</v>
          </cell>
          <cell r="I33">
            <v>10302</v>
          </cell>
          <cell r="J33">
            <v>3.2239187104325155E-2</v>
          </cell>
          <cell r="K33">
            <v>14687</v>
          </cell>
          <cell r="L33">
            <v>-0.29856335534826717</v>
          </cell>
          <cell r="M33">
            <v>-0.29856335534826717</v>
          </cell>
          <cell r="O33" t="str">
            <v xml:space="preserve"> 日産セントラ</v>
          </cell>
          <cell r="P33">
            <v>4564</v>
          </cell>
          <cell r="Q33">
            <v>3.6883192448804773E-2</v>
          </cell>
          <cell r="R33">
            <v>5834</v>
          </cell>
          <cell r="S33">
            <v>5834</v>
          </cell>
          <cell r="T33">
            <v>5.1954297316792977E-2</v>
          </cell>
          <cell r="U33">
            <v>-0.21768940692492289</v>
          </cell>
          <cell r="W33">
            <v>10302</v>
          </cell>
          <cell r="X33">
            <v>3.2239187104325155E-2</v>
          </cell>
          <cell r="Z33">
            <v>14687</v>
          </cell>
          <cell r="AA33">
            <v>-0.29856335534826717</v>
          </cell>
          <cell r="AB33">
            <v>-0.29856335534826717</v>
          </cell>
        </row>
        <row r="34">
          <cell r="B34" t="str">
            <v>Pontiac Sunfire  .  .  .  .  .  .  .  .  .  .  .  .  .  .  .</v>
          </cell>
          <cell r="C34">
            <v>7690</v>
          </cell>
          <cell r="D34">
            <v>6.2145431623862553E-2</v>
          </cell>
          <cell r="E34">
            <v>10024</v>
          </cell>
          <cell r="F34">
            <v>8.9268062444897628E-2</v>
          </cell>
          <cell r="G34">
            <v>-0.23284118116520347</v>
          </cell>
          <cell r="I34">
            <v>20373</v>
          </cell>
          <cell r="J34">
            <v>6.3755480380160795E-2</v>
          </cell>
          <cell r="K34">
            <v>23851</v>
          </cell>
          <cell r="L34">
            <v>-0.14582197811412523</v>
          </cell>
          <cell r="M34">
            <v>-0.14582197811412523</v>
          </cell>
          <cell r="O34" t="str">
            <v xml:space="preserve"> ポンティアック サンファイア</v>
          </cell>
          <cell r="P34">
            <v>7690</v>
          </cell>
          <cell r="Q34">
            <v>6.2145431623862553E-2</v>
          </cell>
          <cell r="R34">
            <v>10024</v>
          </cell>
          <cell r="S34">
            <v>10024</v>
          </cell>
          <cell r="T34">
            <v>8.9268062444897628E-2</v>
          </cell>
          <cell r="U34">
            <v>-0.23284118116520347</v>
          </cell>
          <cell r="W34">
            <v>20373</v>
          </cell>
          <cell r="X34">
            <v>6.3755480380160795E-2</v>
          </cell>
          <cell r="Z34">
            <v>23851</v>
          </cell>
          <cell r="AA34">
            <v>-0.14582197811412523</v>
          </cell>
          <cell r="AB34">
            <v>-0.14582197811412523</v>
          </cell>
        </row>
        <row r="35">
          <cell r="B35" t="str">
            <v>Saturn .  .  .  .  .  .  .  .  .  .  .  .  .  .  .  .  .  .  .  .</v>
          </cell>
          <cell r="C35">
            <v>17150</v>
          </cell>
          <cell r="D35">
            <v>0.13859481825087683</v>
          </cell>
          <cell r="E35">
            <v>20840</v>
          </cell>
          <cell r="F35">
            <v>0.18558922798799549</v>
          </cell>
          <cell r="G35">
            <v>-0.17706333973128596</v>
          </cell>
          <cell r="I35">
            <v>44801</v>
          </cell>
          <cell r="J35">
            <v>0.14020072039030007</v>
          </cell>
          <cell r="K35">
            <v>50465</v>
          </cell>
          <cell r="L35">
            <v>-0.11223620330922424</v>
          </cell>
          <cell r="M35">
            <v>-0.11223620330922424</v>
          </cell>
          <cell r="O35" t="str">
            <v xml:space="preserve"> サターン</v>
          </cell>
          <cell r="P35">
            <v>17150</v>
          </cell>
          <cell r="Q35">
            <v>0.13859481825087683</v>
          </cell>
          <cell r="R35">
            <v>20840</v>
          </cell>
          <cell r="S35">
            <v>20840</v>
          </cell>
          <cell r="T35">
            <v>0.18558922798799549</v>
          </cell>
          <cell r="U35">
            <v>-0.17706333973128596</v>
          </cell>
          <cell r="W35">
            <v>44801</v>
          </cell>
          <cell r="X35">
            <v>0.14020072039030007</v>
          </cell>
          <cell r="Z35">
            <v>50465</v>
          </cell>
          <cell r="AA35">
            <v>-0.11223620330922424</v>
          </cell>
          <cell r="AB35">
            <v>-0.11223620330922424</v>
          </cell>
        </row>
        <row r="36">
          <cell r="B36" t="str">
            <v>Subaru Impreza Imp. .  .  .  .  .  .  .  .  .  .  .  .</v>
          </cell>
          <cell r="C36">
            <v>1575</v>
          </cell>
          <cell r="D36">
            <v>1.2728095553651952E-2</v>
          </cell>
          <cell r="E36">
            <v>1551</v>
          </cell>
          <cell r="F36">
            <v>1.3812326900642082E-2</v>
          </cell>
          <cell r="G36">
            <v>1.5473887814313247E-2</v>
          </cell>
          <cell r="I36">
            <v>4445</v>
          </cell>
          <cell r="J36">
            <v>1.3910229730025755E-2</v>
          </cell>
          <cell r="K36">
            <v>3829</v>
          </cell>
          <cell r="L36">
            <v>0.16087751371115178</v>
          </cell>
          <cell r="M36">
            <v>0.16087751371115178</v>
          </cell>
          <cell r="O36" t="str">
            <v xml:space="preserve"> スバル インプレザ</v>
          </cell>
          <cell r="P36">
            <v>1575</v>
          </cell>
          <cell r="Q36">
            <v>1.2728095553651952E-2</v>
          </cell>
          <cell r="R36">
            <v>1551</v>
          </cell>
          <cell r="S36">
            <v>1551</v>
          </cell>
          <cell r="T36">
            <v>1.3812326900642082E-2</v>
          </cell>
          <cell r="U36">
            <v>1.5473887814313247E-2</v>
          </cell>
          <cell r="W36">
            <v>4445</v>
          </cell>
          <cell r="X36">
            <v>1.3910229730025755E-2</v>
          </cell>
          <cell r="Z36">
            <v>3829</v>
          </cell>
          <cell r="AA36">
            <v>0.16087751371115178</v>
          </cell>
          <cell r="AB36">
            <v>0.16087751371115178</v>
          </cell>
        </row>
        <row r="37">
          <cell r="B37" t="str">
            <v>Toyota Corolla (Dom/Imp).  .  .  .  .  .  .  .  .  .</v>
          </cell>
          <cell r="C37">
            <v>21154</v>
          </cell>
          <cell r="D37">
            <v>0.17095246561393868</v>
          </cell>
          <cell r="E37">
            <v>20787</v>
          </cell>
          <cell r="F37">
            <v>0.18511724002814117</v>
          </cell>
          <cell r="G37">
            <v>1.7655265310049462E-2</v>
          </cell>
          <cell r="I37">
            <v>58720</v>
          </cell>
          <cell r="J37">
            <v>0.18375898531993529</v>
          </cell>
          <cell r="K37">
            <v>57876</v>
          </cell>
          <cell r="L37">
            <v>1.4582901375354229E-2</v>
          </cell>
          <cell r="M37">
            <v>1.4582901375354229E-2</v>
          </cell>
          <cell r="O37" t="str">
            <v xml:space="preserve"> トヨタ カローラ</v>
          </cell>
          <cell r="P37">
            <v>21154</v>
          </cell>
          <cell r="Q37">
            <v>0.17095246561393868</v>
          </cell>
          <cell r="R37">
            <v>20787</v>
          </cell>
          <cell r="S37">
            <v>20787</v>
          </cell>
          <cell r="T37">
            <v>0.18511724002814117</v>
          </cell>
          <cell r="U37">
            <v>1.7655265310049462E-2</v>
          </cell>
          <cell r="W37">
            <v>58720</v>
          </cell>
          <cell r="X37">
            <v>0.18375898531993529</v>
          </cell>
          <cell r="Z37">
            <v>57876</v>
          </cell>
          <cell r="AA37">
            <v>1.4582901375354229E-2</v>
          </cell>
          <cell r="AB37">
            <v>1.4582901375354229E-2</v>
          </cell>
        </row>
        <row r="38">
          <cell r="B38" t="str">
            <v>Toyota Tercel Imp.  .  .  .  .  .  .  .  .  .  .  .  .  .</v>
          </cell>
          <cell r="C38">
            <v>4888</v>
          </cell>
          <cell r="D38">
            <v>3.9501543534127458E-2</v>
          </cell>
          <cell r="E38">
            <v>5</v>
          </cell>
          <cell r="F38">
            <v>4.4527166023991236E-5</v>
          </cell>
          <cell r="G38">
            <v>976.6</v>
          </cell>
          <cell r="I38">
            <v>13135</v>
          </cell>
          <cell r="J38">
            <v>4.1104807087488933E-2</v>
          </cell>
          <cell r="K38">
            <v>35</v>
          </cell>
          <cell r="L38">
            <v>374.28571428571428</v>
          </cell>
          <cell r="M38">
            <v>374.28571428571428</v>
          </cell>
          <cell r="O38" t="str">
            <v xml:space="preserve"> トヨタ ターセル</v>
          </cell>
          <cell r="P38">
            <v>4888</v>
          </cell>
          <cell r="Q38">
            <v>3.9501543534127458E-2</v>
          </cell>
          <cell r="R38">
            <v>5</v>
          </cell>
          <cell r="S38">
            <v>5</v>
          </cell>
          <cell r="T38">
            <v>4.4527166023991236E-5</v>
          </cell>
          <cell r="U38">
            <v>976.6</v>
          </cell>
          <cell r="W38">
            <v>13135</v>
          </cell>
          <cell r="X38">
            <v>4.1104807087488933E-2</v>
          </cell>
          <cell r="Z38">
            <v>35</v>
          </cell>
          <cell r="AA38">
            <v>374.28571428571428</v>
          </cell>
          <cell r="AB38">
            <v>374.28571428571428</v>
          </cell>
        </row>
        <row r="39">
          <cell r="B39" t="str">
            <v>Volkswagen Golf .  .  .  .  .  .  .  .  .  .  .  .  .  .</v>
          </cell>
          <cell r="C39">
            <v>1905</v>
          </cell>
          <cell r="D39">
            <v>1.5394934622036172E-2</v>
          </cell>
          <cell r="E39">
            <v>1651</v>
          </cell>
          <cell r="F39">
            <v>1.4702870221121907E-2</v>
          </cell>
          <cell r="G39">
            <v>0.15384615384615374</v>
          </cell>
          <cell r="I39">
            <v>5239</v>
          </cell>
          <cell r="J39">
            <v>1.6394981677301447E-2</v>
          </cell>
          <cell r="K39">
            <v>3587</v>
          </cell>
          <cell r="L39">
            <v>0.46055199330917196</v>
          </cell>
          <cell r="M39">
            <v>0.46055199330917196</v>
          </cell>
          <cell r="O39" t="str">
            <v xml:space="preserve"> フォルクスワーゲン ゴルフ</v>
          </cell>
          <cell r="P39">
            <v>1905</v>
          </cell>
          <cell r="Q39">
            <v>1.5394934622036172E-2</v>
          </cell>
          <cell r="R39">
            <v>1651</v>
          </cell>
          <cell r="S39">
            <v>1651</v>
          </cell>
          <cell r="T39">
            <v>1.4702870221121907E-2</v>
          </cell>
          <cell r="U39">
            <v>0.15384615384615374</v>
          </cell>
          <cell r="W39">
            <v>5239</v>
          </cell>
          <cell r="X39">
            <v>1.6394981677301447E-2</v>
          </cell>
          <cell r="Z39">
            <v>3587</v>
          </cell>
          <cell r="AA39">
            <v>0.46055199330917196</v>
          </cell>
          <cell r="AB39">
            <v>0.46055199330917196</v>
          </cell>
        </row>
        <row r="40">
          <cell r="B40" t="str">
            <v>Volkswagen Jetta .  .  .  .  .  .  .  .  .  .  .  .  .  .</v>
          </cell>
          <cell r="C40">
            <v>12058</v>
          </cell>
          <cell r="D40">
            <v>9.7444683292657305E-2</v>
          </cell>
          <cell r="E40">
            <v>10874</v>
          </cell>
          <cell r="F40">
            <v>9.6837680668976148E-2</v>
          </cell>
          <cell r="G40">
            <v>0.10888357550119543</v>
          </cell>
          <cell r="I40">
            <v>32436</v>
          </cell>
          <cell r="J40">
            <v>0.10150555939777624</v>
          </cell>
          <cell r="K40">
            <v>24765</v>
          </cell>
          <cell r="L40">
            <v>0.30975166565717749</v>
          </cell>
          <cell r="M40">
            <v>0.30975166565717749</v>
          </cell>
          <cell r="O40" t="str">
            <v xml:space="preserve"> VW ジェッタ</v>
          </cell>
          <cell r="P40">
            <v>12058</v>
          </cell>
          <cell r="Q40">
            <v>9.7444683292657305E-2</v>
          </cell>
          <cell r="R40">
            <v>10874</v>
          </cell>
          <cell r="S40">
            <v>10874</v>
          </cell>
          <cell r="T40">
            <v>9.6837680668976148E-2</v>
          </cell>
          <cell r="U40">
            <v>0.10888357550119543</v>
          </cell>
          <cell r="W40">
            <v>32436</v>
          </cell>
          <cell r="X40">
            <v>0.10150555939777624</v>
          </cell>
          <cell r="Z40">
            <v>24765</v>
          </cell>
          <cell r="AA40">
            <v>0.30975166565717749</v>
          </cell>
          <cell r="AB40">
            <v>0.30975166565717749</v>
          </cell>
        </row>
        <row r="41">
          <cell r="B41" t="str">
            <v xml:space="preserve">  Total Domestic</v>
          </cell>
          <cell r="C41">
            <v>110957</v>
          </cell>
          <cell r="D41">
            <v>0.89668018942638716</v>
          </cell>
          <cell r="E41">
            <v>105132</v>
          </cell>
          <cell r="F41">
            <v>0.93624600368684929</v>
          </cell>
          <cell r="G41">
            <v>5.5406536544534424E-2</v>
          </cell>
          <cell r="I41">
            <v>283216</v>
          </cell>
          <cell r="J41">
            <v>0.88629912783329001</v>
          </cell>
          <cell r="K41">
            <v>263153</v>
          </cell>
          <cell r="L41">
            <v>0.93701440667706393</v>
          </cell>
          <cell r="M41">
            <v>7.6240818079216233E-2</v>
          </cell>
          <cell r="O41" t="str">
            <v xml:space="preserve">  国産車合計</v>
          </cell>
          <cell r="P41">
            <v>110957</v>
          </cell>
          <cell r="Q41">
            <v>0.89668018942638716</v>
          </cell>
          <cell r="R41">
            <v>105132</v>
          </cell>
          <cell r="S41">
            <v>105132</v>
          </cell>
          <cell r="T41">
            <v>0.93624600368684929</v>
          </cell>
          <cell r="U41">
            <v>5.5406536544534424E-2</v>
          </cell>
          <cell r="W41">
            <v>283216</v>
          </cell>
          <cell r="X41">
            <v>0.88629912783329001</v>
          </cell>
          <cell r="Z41">
            <v>263153</v>
          </cell>
          <cell r="AA41">
            <v>0.93701440667706393</v>
          </cell>
          <cell r="AB41">
            <v>7.6240818079216233E-2</v>
          </cell>
        </row>
        <row r="42">
          <cell r="B42" t="str">
            <v xml:space="preserve">  Total Import</v>
          </cell>
          <cell r="C42">
            <v>12785</v>
          </cell>
          <cell r="D42">
            <v>0.10331981057361284</v>
          </cell>
          <cell r="E42">
            <v>7159</v>
          </cell>
          <cell r="F42">
            <v>6.3753996313150652E-2</v>
          </cell>
          <cell r="G42">
            <v>0.78586394747869814</v>
          </cell>
          <cell r="I42">
            <v>36333</v>
          </cell>
          <cell r="J42">
            <v>0.11370087216670996</v>
          </cell>
          <cell r="K42">
            <v>17689</v>
          </cell>
          <cell r="L42">
            <v>6.2985593322936032E-2</v>
          </cell>
          <cell r="M42">
            <v>1.0539883543445079</v>
          </cell>
          <cell r="O42" t="str">
            <v xml:space="preserve">  輸入車合計</v>
          </cell>
          <cell r="P42">
            <v>12785</v>
          </cell>
          <cell r="Q42">
            <v>0.10331981057361284</v>
          </cell>
          <cell r="R42">
            <v>7159</v>
          </cell>
          <cell r="S42">
            <v>7159</v>
          </cell>
          <cell r="T42">
            <v>6.3753996313150652E-2</v>
          </cell>
          <cell r="U42">
            <v>0.78586394747869814</v>
          </cell>
          <cell r="W42">
            <v>36333</v>
          </cell>
          <cell r="X42">
            <v>0.11370087216670996</v>
          </cell>
          <cell r="Z42">
            <v>17689</v>
          </cell>
          <cell r="AA42">
            <v>6.2985593322936032E-2</v>
          </cell>
          <cell r="AB42">
            <v>1.0539883543445079</v>
          </cell>
        </row>
        <row r="43">
          <cell r="B43" t="str">
            <v xml:space="preserve">  Total Upper Small</v>
          </cell>
          <cell r="C43">
            <v>123742</v>
          </cell>
          <cell r="D43">
            <v>1</v>
          </cell>
          <cell r="E43">
            <v>112291</v>
          </cell>
          <cell r="F43">
            <v>1</v>
          </cell>
          <cell r="G43">
            <v>0.10197611562814468</v>
          </cell>
          <cell r="I43">
            <v>319549</v>
          </cell>
          <cell r="J43">
            <v>1</v>
          </cell>
          <cell r="K43">
            <v>280842</v>
          </cell>
          <cell r="L43">
            <v>1</v>
          </cell>
          <cell r="M43">
            <v>0.13782482677092456</v>
          </cell>
          <cell r="O43" t="str">
            <v xml:space="preserve">  上位小型車合計</v>
          </cell>
          <cell r="P43">
            <v>123742</v>
          </cell>
          <cell r="Q43">
            <v>1</v>
          </cell>
          <cell r="R43">
            <v>112291</v>
          </cell>
          <cell r="S43">
            <v>112291</v>
          </cell>
          <cell r="T43">
            <v>1</v>
          </cell>
          <cell r="U43">
            <v>0.10197611562814468</v>
          </cell>
          <cell r="W43">
            <v>319549</v>
          </cell>
          <cell r="X43">
            <v>1</v>
          </cell>
          <cell r="Z43">
            <v>280842</v>
          </cell>
          <cell r="AA43">
            <v>1</v>
          </cell>
          <cell r="AB43">
            <v>0.13782482677092456</v>
          </cell>
        </row>
        <row r="45">
          <cell r="B45" t="str">
            <v>Small Specialty</v>
          </cell>
          <cell r="O45" t="str">
            <v>小型スペシャルティ</v>
          </cell>
        </row>
        <row r="46">
          <cell r="B46" t="str">
            <v xml:space="preserve">Hyundai Tiburon Imp. .  .  .  .  .  .  .  .  .  .  .  . </v>
          </cell>
          <cell r="C46">
            <v>1548</v>
          </cell>
          <cell r="D46">
            <v>0.10913705583756345</v>
          </cell>
          <cell r="E46">
            <v>639</v>
          </cell>
          <cell r="F46">
            <v>5.634920634920635E-2</v>
          </cell>
          <cell r="G46">
            <v>1.4225352112676055</v>
          </cell>
          <cell r="I46">
            <v>3112</v>
          </cell>
          <cell r="J46">
            <v>8.3967405968377318E-2</v>
          </cell>
          <cell r="K46">
            <v>1676</v>
          </cell>
          <cell r="L46">
            <v>5.4785564853556484E-2</v>
          </cell>
          <cell r="M46">
            <v>0.85680190930787581</v>
          </cell>
          <cell r="O46" t="str">
            <v xml:space="preserve"> 現代 タイブロン</v>
          </cell>
          <cell r="P46">
            <v>1548</v>
          </cell>
          <cell r="Q46">
            <v>0.10913705583756345</v>
          </cell>
          <cell r="R46">
            <v>639</v>
          </cell>
          <cell r="S46">
            <v>639</v>
          </cell>
          <cell r="T46">
            <v>5.634920634920635E-2</v>
          </cell>
          <cell r="U46">
            <v>1.4225352112676055</v>
          </cell>
          <cell r="W46">
            <v>3112</v>
          </cell>
          <cell r="X46">
            <v>8.3967405968377318E-2</v>
          </cell>
          <cell r="Z46">
            <v>1676</v>
          </cell>
          <cell r="AA46">
            <v>5.4785564853556484E-2</v>
          </cell>
          <cell r="AB46">
            <v>0.85680190930787581</v>
          </cell>
        </row>
        <row r="47">
          <cell r="B47" t="str">
            <v>Mitsubishi Eclipse  .  .  .  .  .  .  .  .  .  .  .  .  .  .</v>
          </cell>
          <cell r="C47">
            <v>4753</v>
          </cell>
          <cell r="D47">
            <v>0.33509588268471519</v>
          </cell>
          <cell r="E47">
            <v>3299</v>
          </cell>
          <cell r="F47">
            <v>0.29091710758377426</v>
          </cell>
          <cell r="G47">
            <v>0.44073961806608053</v>
          </cell>
          <cell r="I47">
            <v>13220</v>
          </cell>
          <cell r="J47">
            <v>0.35669958448006045</v>
          </cell>
          <cell r="K47">
            <v>8647</v>
          </cell>
          <cell r="L47">
            <v>0.28265559623430964</v>
          </cell>
          <cell r="M47">
            <v>0.52885393778188972</v>
          </cell>
          <cell r="O47" t="str">
            <v xml:space="preserve"> 三菱エクリプス</v>
          </cell>
          <cell r="P47">
            <v>4753</v>
          </cell>
          <cell r="Q47">
            <v>0.33509588268471519</v>
          </cell>
          <cell r="R47">
            <v>3299</v>
          </cell>
          <cell r="S47">
            <v>3299</v>
          </cell>
          <cell r="T47">
            <v>0.29091710758377426</v>
          </cell>
          <cell r="U47">
            <v>0.44073961806608053</v>
          </cell>
          <cell r="W47">
            <v>13220</v>
          </cell>
          <cell r="X47">
            <v>0.35669958448006045</v>
          </cell>
          <cell r="Z47">
            <v>8647</v>
          </cell>
          <cell r="AA47">
            <v>0.28265559623430964</v>
          </cell>
          <cell r="AB47">
            <v>0.52885393778188972</v>
          </cell>
        </row>
        <row r="48">
          <cell r="B48" t="str">
            <v>Nissan 200 SX .  .  .  .  .  .  .  .  .  .  .  .  .  .  .  .</v>
          </cell>
          <cell r="C48">
            <v>1</v>
          </cell>
          <cell r="D48">
            <v>7.0501974055273554E-5</v>
          </cell>
          <cell r="E48">
            <v>91</v>
          </cell>
          <cell r="F48">
            <v>8.024691358024692E-3</v>
          </cell>
          <cell r="G48">
            <v>-0.98901098901098905</v>
          </cell>
          <cell r="I48">
            <v>6</v>
          </cell>
          <cell r="J48">
            <v>1.6189088554314392E-4</v>
          </cell>
          <cell r="K48">
            <v>964</v>
          </cell>
          <cell r="L48">
            <v>3.1511506276150625E-2</v>
          </cell>
          <cell r="M48">
            <v>-0.99377593360995853</v>
          </cell>
          <cell r="O48" t="str">
            <v xml:space="preserve"> 日産 200SX</v>
          </cell>
          <cell r="P48">
            <v>1</v>
          </cell>
          <cell r="Q48">
            <v>7.0501974055273554E-5</v>
          </cell>
          <cell r="R48">
            <v>91</v>
          </cell>
          <cell r="S48">
            <v>91</v>
          </cell>
          <cell r="T48">
            <v>8.024691358024692E-3</v>
          </cell>
          <cell r="U48">
            <v>-0.98901098901098905</v>
          </cell>
          <cell r="W48">
            <v>6</v>
          </cell>
          <cell r="X48">
            <v>1.6189088554314392E-4</v>
          </cell>
          <cell r="Z48">
            <v>964</v>
          </cell>
          <cell r="AA48">
            <v>3.1511506276150625E-2</v>
          </cell>
          <cell r="AB48">
            <v>-0.99377593360995853</v>
          </cell>
        </row>
        <row r="49">
          <cell r="B49" t="str">
            <v xml:space="preserve">Toyota Paseo Imp.   .  .  .  .  .  .  .  .  .  .  .  .  .  </v>
          </cell>
          <cell r="C49">
            <v>0</v>
          </cell>
          <cell r="D49">
            <v>0</v>
          </cell>
          <cell r="E49">
            <v>1</v>
          </cell>
          <cell r="F49">
            <v>8.8183421516754856E-5</v>
          </cell>
          <cell r="G49">
            <v>-1</v>
          </cell>
          <cell r="I49">
            <v>0</v>
          </cell>
          <cell r="J49">
            <v>0</v>
          </cell>
          <cell r="K49">
            <v>3</v>
          </cell>
          <cell r="L49">
            <v>9.8064853556485354E-5</v>
          </cell>
          <cell r="M49">
            <v>-1</v>
          </cell>
          <cell r="O49" t="str">
            <v xml:space="preserve"> トヨタ パセオ</v>
          </cell>
          <cell r="P49">
            <v>0</v>
          </cell>
          <cell r="Q49">
            <v>0</v>
          </cell>
          <cell r="R49">
            <v>1</v>
          </cell>
          <cell r="S49">
            <v>1</v>
          </cell>
          <cell r="T49">
            <v>8.8183421516754856E-5</v>
          </cell>
          <cell r="U49">
            <v>-1</v>
          </cell>
          <cell r="W49">
            <v>0</v>
          </cell>
          <cell r="X49">
            <v>0</v>
          </cell>
          <cell r="Z49">
            <v>3</v>
          </cell>
          <cell r="AA49">
            <v>9.8064853556485354E-5</v>
          </cell>
          <cell r="AB49">
            <v>-1</v>
          </cell>
        </row>
        <row r="50">
          <cell r="B50" t="str">
            <v xml:space="preserve">Volkswagen Beetle  .  .  .  .  .  .  .  .  .  .  .  .  . </v>
          </cell>
          <cell r="C50">
            <v>7882</v>
          </cell>
          <cell r="D50">
            <v>0.55569655950366614</v>
          </cell>
          <cell r="E50">
            <v>7310</v>
          </cell>
          <cell r="F50">
            <v>0.64462081128747795</v>
          </cell>
          <cell r="G50">
            <v>7.8248974008207961E-2</v>
          </cell>
          <cell r="I50">
            <v>20724</v>
          </cell>
          <cell r="J50">
            <v>0.5591711186660191</v>
          </cell>
          <cell r="K50">
            <v>19302</v>
          </cell>
          <cell r="L50">
            <v>0.63094926778242677</v>
          </cell>
          <cell r="M50">
            <v>7.3671122163506464E-2</v>
          </cell>
          <cell r="O50" t="str">
            <v xml:space="preserve"> VW ビートル</v>
          </cell>
          <cell r="P50">
            <v>7882</v>
          </cell>
          <cell r="Q50">
            <v>0.55569655950366614</v>
          </cell>
          <cell r="R50">
            <v>7310</v>
          </cell>
          <cell r="S50">
            <v>7310</v>
          </cell>
          <cell r="T50">
            <v>0.64462081128747795</v>
          </cell>
          <cell r="U50">
            <v>7.8248974008207961E-2</v>
          </cell>
          <cell r="W50">
            <v>20724</v>
          </cell>
          <cell r="X50">
            <v>0.5591711186660191</v>
          </cell>
          <cell r="Z50">
            <v>19302</v>
          </cell>
          <cell r="AA50">
            <v>0.63094926778242677</v>
          </cell>
          <cell r="AB50">
            <v>7.3671122163506464E-2</v>
          </cell>
        </row>
        <row r="51">
          <cell r="B51" t="str">
            <v xml:space="preserve">  Total Domestic</v>
          </cell>
          <cell r="C51">
            <v>12636</v>
          </cell>
          <cell r="D51">
            <v>0.8908629441624365</v>
          </cell>
          <cell r="E51">
            <v>10700</v>
          </cell>
          <cell r="F51">
            <v>0.9435626102292769</v>
          </cell>
          <cell r="G51">
            <v>0.18093457943925229</v>
          </cell>
          <cell r="I51">
            <v>33950</v>
          </cell>
          <cell r="J51">
            <v>0.91603259403162274</v>
          </cell>
          <cell r="K51">
            <v>28913</v>
          </cell>
          <cell r="L51">
            <v>0.94511637029288698</v>
          </cell>
          <cell r="M51">
            <v>0.17421229204855937</v>
          </cell>
          <cell r="O51" t="str">
            <v xml:space="preserve">  国産車合計</v>
          </cell>
          <cell r="P51">
            <v>12636</v>
          </cell>
          <cell r="Q51">
            <v>0.8908629441624365</v>
          </cell>
          <cell r="R51">
            <v>10700</v>
          </cell>
          <cell r="S51">
            <v>10700</v>
          </cell>
          <cell r="T51">
            <v>0.9435626102292769</v>
          </cell>
          <cell r="U51">
            <v>0.18093457943925229</v>
          </cell>
          <cell r="W51">
            <v>33950</v>
          </cell>
          <cell r="X51">
            <v>0.91603259403162274</v>
          </cell>
          <cell r="Z51">
            <v>28913</v>
          </cell>
          <cell r="AA51">
            <v>0.94511637029288698</v>
          </cell>
          <cell r="AB51">
            <v>0.17421229204855937</v>
          </cell>
        </row>
        <row r="52">
          <cell r="B52" t="str">
            <v xml:space="preserve">  Total Import</v>
          </cell>
          <cell r="C52">
            <v>1548</v>
          </cell>
          <cell r="D52">
            <v>0.10913705583756345</v>
          </cell>
          <cell r="E52">
            <v>640</v>
          </cell>
          <cell r="F52">
            <v>5.6437389770723101E-2</v>
          </cell>
          <cell r="G52">
            <v>1.41875</v>
          </cell>
          <cell r="I52">
            <v>3112</v>
          </cell>
          <cell r="J52">
            <v>8.3967405968377318E-2</v>
          </cell>
          <cell r="K52">
            <v>1679</v>
          </cell>
          <cell r="L52">
            <v>5.4883629707112969E-2</v>
          </cell>
          <cell r="M52">
            <v>0.85348421679571174</v>
          </cell>
          <cell r="O52" t="str">
            <v xml:space="preserve">  輸入車合計</v>
          </cell>
          <cell r="P52">
            <v>1548</v>
          </cell>
          <cell r="Q52">
            <v>0.10913705583756345</v>
          </cell>
          <cell r="R52">
            <v>640</v>
          </cell>
          <cell r="S52">
            <v>640</v>
          </cell>
          <cell r="T52">
            <v>5.6437389770723101E-2</v>
          </cell>
          <cell r="U52">
            <v>1.41875</v>
          </cell>
          <cell r="W52">
            <v>3112</v>
          </cell>
          <cell r="X52">
            <v>8.3967405968377318E-2</v>
          </cell>
          <cell r="Z52">
            <v>1679</v>
          </cell>
          <cell r="AA52">
            <v>5.4883629707112969E-2</v>
          </cell>
          <cell r="AB52">
            <v>0.85348421679571174</v>
          </cell>
        </row>
        <row r="53">
          <cell r="B53" t="str">
            <v xml:space="preserve">  Total Small Specialty</v>
          </cell>
          <cell r="C53">
            <v>14184</v>
          </cell>
          <cell r="D53">
            <v>1</v>
          </cell>
          <cell r="E53">
            <v>11340</v>
          </cell>
          <cell r="F53">
            <v>1</v>
          </cell>
          <cell r="G53">
            <v>0.25079365079365079</v>
          </cell>
          <cell r="I53">
            <v>37062</v>
          </cell>
          <cell r="J53">
            <v>1</v>
          </cell>
          <cell r="K53">
            <v>30592</v>
          </cell>
          <cell r="L53">
            <v>1</v>
          </cell>
          <cell r="M53">
            <v>0.21149320083681999</v>
          </cell>
          <cell r="O53" t="str">
            <v xml:space="preserve">  小型スペシャルティ合計</v>
          </cell>
          <cell r="P53">
            <v>14184</v>
          </cell>
          <cell r="Q53">
            <v>1</v>
          </cell>
          <cell r="R53">
            <v>11340</v>
          </cell>
          <cell r="S53">
            <v>11340</v>
          </cell>
          <cell r="T53">
            <v>1</v>
          </cell>
          <cell r="U53">
            <v>0.25079365079365079</v>
          </cell>
          <cell r="W53">
            <v>37062</v>
          </cell>
          <cell r="X53">
            <v>1</v>
          </cell>
          <cell r="Z53">
            <v>30592</v>
          </cell>
          <cell r="AA53">
            <v>1</v>
          </cell>
          <cell r="AB53">
            <v>0.21149320083681999</v>
          </cell>
        </row>
        <row r="55">
          <cell r="B55" t="str">
            <v xml:space="preserve">  Total Domestic Small</v>
          </cell>
          <cell r="C55">
            <v>168478</v>
          </cell>
          <cell r="D55">
            <v>0.79143355082982192</v>
          </cell>
          <cell r="E55">
            <v>171803</v>
          </cell>
          <cell r="F55">
            <v>0.87951653032180122</v>
          </cell>
          <cell r="G55">
            <v>-1.9353561928487806E-2</v>
          </cell>
          <cell r="I55">
            <v>433290</v>
          </cell>
          <cell r="J55">
            <v>0.78340438919083111</v>
          </cell>
          <cell r="K55">
            <v>448340</v>
          </cell>
          <cell r="L55">
            <v>0.8679810737766489</v>
          </cell>
          <cell r="M55">
            <v>-3.3568274077708904E-2</v>
          </cell>
          <cell r="O55" t="str">
            <v xml:space="preserve">  国産小型乗用車合計</v>
          </cell>
          <cell r="P55">
            <v>168478</v>
          </cell>
          <cell r="Q55">
            <v>0.79143355082982192</v>
          </cell>
          <cell r="R55">
            <v>171803</v>
          </cell>
          <cell r="S55">
            <v>171803</v>
          </cell>
          <cell r="T55">
            <v>0.87951653032180122</v>
          </cell>
          <cell r="U55">
            <v>-1.9353561928487806E-2</v>
          </cell>
          <cell r="W55">
            <v>433290</v>
          </cell>
          <cell r="X55">
            <v>0.78340438919083111</v>
          </cell>
          <cell r="Z55">
            <v>448340</v>
          </cell>
          <cell r="AA55">
            <v>0.8679810737766489</v>
          </cell>
          <cell r="AB55">
            <v>-3.3568274077708904E-2</v>
          </cell>
        </row>
        <row r="56">
          <cell r="B56" t="str">
            <v xml:space="preserve">  Total Import Small</v>
          </cell>
          <cell r="C56">
            <v>44399</v>
          </cell>
          <cell r="D56">
            <v>0.20856644917017808</v>
          </cell>
          <cell r="E56">
            <v>23535</v>
          </cell>
          <cell r="F56">
            <v>0.12048346967819881</v>
          </cell>
          <cell r="G56">
            <v>0.88650945400467385</v>
          </cell>
          <cell r="I56">
            <v>119796</v>
          </cell>
          <cell r="J56">
            <v>0.21659561080916892</v>
          </cell>
          <cell r="K56">
            <v>68192</v>
          </cell>
          <cell r="L56">
            <v>0.13201892622335112</v>
          </cell>
          <cell r="M56">
            <v>0.75674565931487559</v>
          </cell>
          <cell r="O56" t="str">
            <v xml:space="preserve">  輸入小型乗用車合計</v>
          </cell>
          <cell r="P56">
            <v>44399</v>
          </cell>
          <cell r="Q56">
            <v>0.20856644917017808</v>
          </cell>
          <cell r="R56">
            <v>23535</v>
          </cell>
          <cell r="S56">
            <v>23535</v>
          </cell>
          <cell r="T56">
            <v>0.12048346967819881</v>
          </cell>
          <cell r="U56">
            <v>0.88650945400467385</v>
          </cell>
          <cell r="W56">
            <v>119796</v>
          </cell>
          <cell r="X56">
            <v>0.21659561080916892</v>
          </cell>
          <cell r="Z56">
            <v>68192</v>
          </cell>
          <cell r="AA56">
            <v>0.13201892622335112</v>
          </cell>
          <cell r="AB56">
            <v>0.75674565931487559</v>
          </cell>
        </row>
        <row r="57">
          <cell r="B57" t="str">
            <v>Total Small</v>
          </cell>
          <cell r="C57">
            <v>212877</v>
          </cell>
          <cell r="D57">
            <v>1</v>
          </cell>
          <cell r="E57">
            <v>195338</v>
          </cell>
          <cell r="F57">
            <v>1</v>
          </cell>
          <cell r="G57">
            <v>8.9787957284297004E-2</v>
          </cell>
          <cell r="I57">
            <v>553086</v>
          </cell>
          <cell r="J57">
            <v>1</v>
          </cell>
          <cell r="K57">
            <v>516532</v>
          </cell>
          <cell r="L57">
            <v>1</v>
          </cell>
          <cell r="M57">
            <v>7.0768122788133159E-2</v>
          </cell>
          <cell r="O57" t="str">
            <v>小型乗用車合計</v>
          </cell>
          <cell r="P57">
            <v>212877</v>
          </cell>
          <cell r="Q57">
            <v>1</v>
          </cell>
          <cell r="R57">
            <v>195338</v>
          </cell>
          <cell r="S57">
            <v>195338</v>
          </cell>
          <cell r="T57">
            <v>1</v>
          </cell>
          <cell r="U57">
            <v>8.9787957284297004E-2</v>
          </cell>
          <cell r="W57">
            <v>553086</v>
          </cell>
          <cell r="X57">
            <v>1</v>
          </cell>
          <cell r="Z57">
            <v>516532</v>
          </cell>
          <cell r="AA57">
            <v>1</v>
          </cell>
          <cell r="AB57">
            <v>7.0768122788133159E-2</v>
          </cell>
        </row>
        <row r="59">
          <cell r="B59" t="str">
            <v>Lower Middle</v>
          </cell>
          <cell r="O59" t="str">
            <v>低位中型乗用車</v>
          </cell>
        </row>
        <row r="60">
          <cell r="B60" t="str">
            <v>Acura Integra Imp.   .  .  .  .  .  .  .  .  .  .  .  .  .</v>
          </cell>
          <cell r="C60">
            <v>2452</v>
          </cell>
          <cell r="D60">
            <v>1.9473918292140544E-2</v>
          </cell>
          <cell r="E60">
            <v>2110</v>
          </cell>
          <cell r="F60">
            <v>1.5469435035704335E-2</v>
          </cell>
          <cell r="G60">
            <v>0.16208530805687205</v>
          </cell>
          <cell r="I60">
            <v>6389</v>
          </cell>
          <cell r="J60">
            <v>1.7121296169749785E-2</v>
          </cell>
          <cell r="K60">
            <v>5718</v>
          </cell>
          <cell r="L60">
            <v>1.6408590548560014E-2</v>
          </cell>
          <cell r="M60">
            <v>0.11734872332983559</v>
          </cell>
          <cell r="O60" t="str">
            <v xml:space="preserve"> アキュラ インテグラ</v>
          </cell>
          <cell r="P60">
            <v>2452</v>
          </cell>
          <cell r="Q60">
            <v>1.9473918292140544E-2</v>
          </cell>
          <cell r="R60">
            <v>2110</v>
          </cell>
          <cell r="S60">
            <v>2110</v>
          </cell>
          <cell r="T60">
            <v>1.5469435035704335E-2</v>
          </cell>
          <cell r="U60">
            <v>0.16208530805687205</v>
          </cell>
          <cell r="W60">
            <v>6389</v>
          </cell>
          <cell r="X60">
            <v>1.7121296169749785E-2</v>
          </cell>
          <cell r="Z60">
            <v>5718</v>
          </cell>
          <cell r="AA60">
            <v>1.6408590548560014E-2</v>
          </cell>
          <cell r="AB60">
            <v>0.11734872332983559</v>
          </cell>
        </row>
        <row r="61">
          <cell r="B61" t="str">
            <v>Chevrolet Malibu .  .  .  .  .  .  .  .  .  .  .  .  .  .  .</v>
          </cell>
          <cell r="C61">
            <v>17459</v>
          </cell>
          <cell r="D61">
            <v>0.13866033420166465</v>
          </cell>
          <cell r="E61">
            <v>20914</v>
          </cell>
          <cell r="F61">
            <v>0.15333069399844573</v>
          </cell>
          <cell r="G61">
            <v>-0.16520034426699814</v>
          </cell>
          <cell r="I61">
            <v>55312</v>
          </cell>
          <cell r="J61">
            <v>0.14822556483662547</v>
          </cell>
          <cell r="K61">
            <v>49269</v>
          </cell>
          <cell r="L61">
            <v>0.14138419862486942</v>
          </cell>
          <cell r="M61">
            <v>0.12265318963242611</v>
          </cell>
          <cell r="O61" t="str">
            <v xml:space="preserve"> シボレー マリブ</v>
          </cell>
          <cell r="P61">
            <v>17459</v>
          </cell>
          <cell r="Q61">
            <v>0.13866033420166465</v>
          </cell>
          <cell r="R61">
            <v>20914</v>
          </cell>
          <cell r="S61">
            <v>20914</v>
          </cell>
          <cell r="T61">
            <v>0.15333069399844573</v>
          </cell>
          <cell r="U61">
            <v>-0.16520034426699814</v>
          </cell>
          <cell r="W61">
            <v>55312</v>
          </cell>
          <cell r="X61">
            <v>0.14822556483662547</v>
          </cell>
          <cell r="Z61">
            <v>49269</v>
          </cell>
          <cell r="AA61">
            <v>0.14138419862486942</v>
          </cell>
          <cell r="AB61">
            <v>0.12265318963242611</v>
          </cell>
        </row>
        <row r="62">
          <cell r="B62" t="str">
            <v>Ford Contour .  .  .  .  .  .  .  .  .  .  .  .  .  .  .  .  .</v>
          </cell>
          <cell r="C62">
            <v>3358</v>
          </cell>
          <cell r="D62">
            <v>2.6669419912319716E-2</v>
          </cell>
          <cell r="E62">
            <v>12781</v>
          </cell>
          <cell r="F62">
            <v>9.3703719995894372E-2</v>
          </cell>
          <cell r="G62">
            <v>-0.73726625459666695</v>
          </cell>
          <cell r="I62">
            <v>24252</v>
          </cell>
          <cell r="J62">
            <v>6.4990714463730129E-2</v>
          </cell>
          <cell r="K62">
            <v>31870</v>
          </cell>
          <cell r="L62">
            <v>9.1455365649284318E-2</v>
          </cell>
          <cell r="M62">
            <v>-0.2390335738939442</v>
          </cell>
          <cell r="O62" t="str">
            <v xml:space="preserve"> フォード コントアー</v>
          </cell>
          <cell r="P62">
            <v>3358</v>
          </cell>
          <cell r="Q62">
            <v>2.6669419912319716E-2</v>
          </cell>
          <cell r="R62">
            <v>12781</v>
          </cell>
          <cell r="S62">
            <v>12781</v>
          </cell>
          <cell r="T62">
            <v>9.3703719995894372E-2</v>
          </cell>
          <cell r="U62">
            <v>-0.73726625459666695</v>
          </cell>
          <cell r="W62">
            <v>24252</v>
          </cell>
          <cell r="X62">
            <v>6.4990714463730129E-2</v>
          </cell>
          <cell r="Z62">
            <v>31870</v>
          </cell>
          <cell r="AA62">
            <v>9.1455365649284318E-2</v>
          </cell>
          <cell r="AB62">
            <v>-0.2390335738939442</v>
          </cell>
        </row>
        <row r="63">
          <cell r="B63" t="str">
            <v>Honda Civic (Dom./Imp) .  .  .  .  .  .  .  .  .  .  .</v>
          </cell>
          <cell r="C63">
            <v>30037</v>
          </cell>
          <cell r="D63">
            <v>0.23855549907872164</v>
          </cell>
          <cell r="E63">
            <v>24878</v>
          </cell>
          <cell r="F63">
            <v>0.18239270370533292</v>
          </cell>
          <cell r="G63">
            <v>0.20737197523916717</v>
          </cell>
          <cell r="I63">
            <v>76657</v>
          </cell>
          <cell r="J63">
            <v>0.20542607614407721</v>
          </cell>
          <cell r="K63">
            <v>69142</v>
          </cell>
          <cell r="L63">
            <v>0.19841251621345515</v>
          </cell>
          <cell r="M63">
            <v>0.10868936391773443</v>
          </cell>
          <cell r="O63" t="str">
            <v xml:space="preserve"> 本田 シビック</v>
          </cell>
          <cell r="P63">
            <v>30037</v>
          </cell>
          <cell r="Q63">
            <v>0.23855549907872164</v>
          </cell>
          <cell r="R63">
            <v>24878</v>
          </cell>
          <cell r="S63">
            <v>24878</v>
          </cell>
          <cell r="T63">
            <v>0.18239270370533292</v>
          </cell>
          <cell r="U63">
            <v>0.20737197523916717</v>
          </cell>
          <cell r="W63">
            <v>76657</v>
          </cell>
          <cell r="X63">
            <v>0.20542607614407721</v>
          </cell>
          <cell r="Z63">
            <v>69142</v>
          </cell>
          <cell r="AA63">
            <v>0.19841251621345515</v>
          </cell>
          <cell r="AB63">
            <v>0.10868936391773443</v>
          </cell>
        </row>
        <row r="64">
          <cell r="B64" t="str">
            <v>Honda Insight Imp.  .  .  .  .  .  .  .  .  .</v>
          </cell>
          <cell r="C64">
            <v>187</v>
          </cell>
          <cell r="D64">
            <v>1.4851642416926108E-3</v>
          </cell>
          <cell r="E64">
            <v>0</v>
          </cell>
          <cell r="F64">
            <v>0</v>
          </cell>
          <cell r="G64" t="str">
            <v>N.M.</v>
          </cell>
          <cell r="I64">
            <v>397</v>
          </cell>
          <cell r="J64">
            <v>1.0638839535749985E-3</v>
          </cell>
          <cell r="K64">
            <v>0</v>
          </cell>
          <cell r="L64">
            <v>0</v>
          </cell>
          <cell r="M64">
            <v>0</v>
          </cell>
          <cell r="O64" t="str">
            <v xml:space="preserve"> 本田 インサイト</v>
          </cell>
          <cell r="P64">
            <v>187</v>
          </cell>
          <cell r="Q64">
            <v>1.4851642416926108E-3</v>
          </cell>
          <cell r="R64">
            <v>0</v>
          </cell>
          <cell r="S64">
            <v>0</v>
          </cell>
          <cell r="T64">
            <v>0</v>
          </cell>
          <cell r="U64" t="str">
            <v>N.M.</v>
          </cell>
          <cell r="W64">
            <v>397</v>
          </cell>
          <cell r="X64">
            <v>1.0638839535749985E-3</v>
          </cell>
          <cell r="Z64">
            <v>0</v>
          </cell>
          <cell r="AA64">
            <v>0</v>
          </cell>
          <cell r="AB64">
            <v>0</v>
          </cell>
        </row>
        <row r="65">
          <cell r="B65" t="str">
            <v>Hyundai Sonata Imp.  .  .  .  .  .  .  .  .  .  .  .  .</v>
          </cell>
          <cell r="C65">
            <v>4020</v>
          </cell>
          <cell r="D65">
            <v>3.1927060169006927E-2</v>
          </cell>
          <cell r="E65">
            <v>2414</v>
          </cell>
          <cell r="F65">
            <v>1.7698206718573587E-2</v>
          </cell>
          <cell r="G65">
            <v>0.6652858326429163</v>
          </cell>
          <cell r="I65">
            <v>10304</v>
          </cell>
          <cell r="J65">
            <v>2.7612746240898701E-2</v>
          </cell>
          <cell r="K65">
            <v>4998</v>
          </cell>
          <cell r="L65">
            <v>1.4342451130063476E-2</v>
          </cell>
          <cell r="M65">
            <v>1.0616246498599438</v>
          </cell>
          <cell r="O65" t="str">
            <v xml:space="preserve"> 現代ソナタ</v>
          </cell>
          <cell r="P65">
            <v>4020</v>
          </cell>
          <cell r="Q65">
            <v>3.1927060169006927E-2</v>
          </cell>
          <cell r="R65">
            <v>2414</v>
          </cell>
          <cell r="S65">
            <v>2414</v>
          </cell>
          <cell r="T65">
            <v>1.7698206718573587E-2</v>
          </cell>
          <cell r="U65">
            <v>0.6652858326429163</v>
          </cell>
          <cell r="W65">
            <v>10304</v>
          </cell>
          <cell r="X65">
            <v>2.7612746240898701E-2</v>
          </cell>
          <cell r="Z65">
            <v>4998</v>
          </cell>
          <cell r="AA65">
            <v>1.4342451130063476E-2</v>
          </cell>
          <cell r="AB65">
            <v>1.0616246498599438</v>
          </cell>
        </row>
        <row r="66">
          <cell r="B66" t="str">
            <v>Mazda 626 .  .  .  .  .  .  .  .  .  .  .  .  .  .  .  .  .  .</v>
          </cell>
          <cell r="C66">
            <v>7640</v>
          </cell>
          <cell r="D66">
            <v>6.0677298430649979E-2</v>
          </cell>
          <cell r="E66">
            <v>7654</v>
          </cell>
          <cell r="F66">
            <v>5.6115192304872503E-2</v>
          </cell>
          <cell r="G66">
            <v>-1.8291089626338852E-3</v>
          </cell>
          <cell r="I66">
            <v>17290</v>
          </cell>
          <cell r="J66">
            <v>4.6333888053681924E-2</v>
          </cell>
          <cell r="K66">
            <v>19028</v>
          </cell>
          <cell r="L66">
            <v>5.4603473409933538E-2</v>
          </cell>
          <cell r="M66">
            <v>-9.1339079251629207E-2</v>
          </cell>
          <cell r="O66" t="str">
            <v xml:space="preserve"> マツダ 626</v>
          </cell>
          <cell r="P66">
            <v>7640</v>
          </cell>
          <cell r="Q66">
            <v>6.0677298430649979E-2</v>
          </cell>
          <cell r="R66">
            <v>7654</v>
          </cell>
          <cell r="S66">
            <v>7654</v>
          </cell>
          <cell r="T66">
            <v>5.6115192304872503E-2</v>
          </cell>
          <cell r="U66">
            <v>-1.8291089626338852E-3</v>
          </cell>
          <cell r="W66">
            <v>17290</v>
          </cell>
          <cell r="X66">
            <v>4.6333888053681924E-2</v>
          </cell>
          <cell r="Z66">
            <v>19028</v>
          </cell>
          <cell r="AA66">
            <v>5.4603473409933538E-2</v>
          </cell>
          <cell r="AB66">
            <v>-9.1339079251629207E-2</v>
          </cell>
        </row>
        <row r="67">
          <cell r="B67" t="str">
            <v>Mercury Mystique  .  .  .  .  .  .  .  .  .  .  .  .  .  .</v>
          </cell>
          <cell r="C67">
            <v>1501</v>
          </cell>
          <cell r="D67">
            <v>1.1921024207382934E-2</v>
          </cell>
          <cell r="E67">
            <v>3050</v>
          </cell>
          <cell r="F67">
            <v>2.2361031686681621E-2</v>
          </cell>
          <cell r="G67">
            <v>-0.50786885245901647</v>
          </cell>
          <cell r="I67">
            <v>8941</v>
          </cell>
          <cell r="J67">
            <v>2.3960167327239448E-2</v>
          </cell>
          <cell r="K67">
            <v>8257</v>
          </cell>
          <cell r="L67">
            <v>2.3694601636841561E-2</v>
          </cell>
          <cell r="M67">
            <v>8.2838803439505782E-2</v>
          </cell>
          <cell r="O67" t="str">
            <v xml:space="preserve"> マーキュリー ミスティーク</v>
          </cell>
          <cell r="P67">
            <v>1501</v>
          </cell>
          <cell r="Q67">
            <v>1.1921024207382934E-2</v>
          </cell>
          <cell r="R67">
            <v>3050</v>
          </cell>
          <cell r="S67">
            <v>3050</v>
          </cell>
          <cell r="T67">
            <v>2.2361031686681621E-2</v>
          </cell>
          <cell r="U67">
            <v>-0.50786885245901647</v>
          </cell>
          <cell r="W67">
            <v>8941</v>
          </cell>
          <cell r="X67">
            <v>2.3960167327239448E-2</v>
          </cell>
          <cell r="Z67">
            <v>8257</v>
          </cell>
          <cell r="AA67">
            <v>2.3694601636841561E-2</v>
          </cell>
          <cell r="AB67">
            <v>8.2838803439505782E-2</v>
          </cell>
        </row>
        <row r="68">
          <cell r="B68" t="str">
            <v>Mitsubishi Galant (Dom/Imp).  .  .  .  .  .  .  .  .</v>
          </cell>
          <cell r="C68">
            <v>8074</v>
          </cell>
          <cell r="D68">
            <v>6.4124150200139785E-2</v>
          </cell>
          <cell r="E68">
            <v>5023</v>
          </cell>
          <cell r="F68">
            <v>3.6826053167935011E-2</v>
          </cell>
          <cell r="G68">
            <v>0.60740593270953624</v>
          </cell>
          <cell r="I68">
            <v>22665</v>
          </cell>
          <cell r="J68">
            <v>6.0737858457877429E-2</v>
          </cell>
          <cell r="K68">
            <v>12998</v>
          </cell>
          <cell r="L68">
            <v>3.7299555780025022E-2</v>
          </cell>
          <cell r="M68">
            <v>0.7437298045853209</v>
          </cell>
          <cell r="O68" t="str">
            <v xml:space="preserve"> 三菱 ギャラン</v>
          </cell>
          <cell r="P68">
            <v>8074</v>
          </cell>
          <cell r="Q68">
            <v>6.4124150200139785E-2</v>
          </cell>
          <cell r="R68">
            <v>5023</v>
          </cell>
          <cell r="S68">
            <v>5023</v>
          </cell>
          <cell r="T68">
            <v>3.6826053167935011E-2</v>
          </cell>
          <cell r="U68">
            <v>0.60740593270953624</v>
          </cell>
          <cell r="W68">
            <v>22665</v>
          </cell>
          <cell r="X68">
            <v>6.0737858457877429E-2</v>
          </cell>
          <cell r="Z68">
            <v>12998</v>
          </cell>
          <cell r="AA68">
            <v>3.7299555780025022E-2</v>
          </cell>
          <cell r="AB68">
            <v>0.7437298045853209</v>
          </cell>
        </row>
        <row r="69">
          <cell r="B69" t="str">
            <v>Nissan Altima.  .  .  .  .  .  .  .  .  .  .  .  .  .  .  .  .  .</v>
          </cell>
          <cell r="C69">
            <v>14027</v>
          </cell>
          <cell r="D69">
            <v>0.11140320223648262</v>
          </cell>
          <cell r="E69">
            <v>15768</v>
          </cell>
          <cell r="F69">
            <v>0.11560286807724453</v>
          </cell>
          <cell r="G69">
            <v>-0.11041349568746828</v>
          </cell>
          <cell r="I69">
            <v>38051</v>
          </cell>
          <cell r="J69">
            <v>0.10196939122791503</v>
          </cell>
          <cell r="K69">
            <v>40922</v>
          </cell>
          <cell r="L69">
            <v>0.11743132956071581</v>
          </cell>
          <cell r="M69">
            <v>-7.0157861297101776E-2</v>
          </cell>
          <cell r="O69" t="str">
            <v xml:space="preserve"> 日産アルティマ</v>
          </cell>
          <cell r="P69">
            <v>14027</v>
          </cell>
          <cell r="Q69">
            <v>0.11140320223648262</v>
          </cell>
          <cell r="R69">
            <v>15768</v>
          </cell>
          <cell r="S69">
            <v>15768</v>
          </cell>
          <cell r="T69">
            <v>0.11560286807724453</v>
          </cell>
          <cell r="U69">
            <v>-0.11041349568746828</v>
          </cell>
          <cell r="W69">
            <v>38051</v>
          </cell>
          <cell r="X69">
            <v>0.10196939122791503</v>
          </cell>
          <cell r="Z69">
            <v>40922</v>
          </cell>
          <cell r="AA69">
            <v>0.11743132956071581</v>
          </cell>
          <cell r="AB69">
            <v>-7.0157861297101776E-2</v>
          </cell>
        </row>
        <row r="70">
          <cell r="B70" t="str">
            <v>Oldsmobile Achieva .  .  .  .  .  .  .  .  .  .  .  .  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N.M.</v>
          </cell>
          <cell r="I70">
            <v>0</v>
          </cell>
          <cell r="J70">
            <v>0</v>
          </cell>
          <cell r="K70">
            <v>33</v>
          </cell>
          <cell r="L70">
            <v>9.4698056681091387E-5</v>
          </cell>
          <cell r="M70">
            <v>-1</v>
          </cell>
          <cell r="O70" t="str">
            <v xml:space="preserve"> オルズモービル アチーバ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 t="str">
            <v>N.M.</v>
          </cell>
          <cell r="W70">
            <v>0</v>
          </cell>
          <cell r="X70">
            <v>0</v>
          </cell>
          <cell r="Z70">
            <v>33</v>
          </cell>
          <cell r="AA70">
            <v>9.4698056681091387E-5</v>
          </cell>
          <cell r="AB70">
            <v>-1</v>
          </cell>
        </row>
        <row r="71">
          <cell r="B71" t="str">
            <v>Oldsmobile Alero.  .  .  .  .  .  .  .  .  .  .  .  .</v>
          </cell>
          <cell r="C71">
            <v>10414</v>
          </cell>
          <cell r="D71">
            <v>8.2708558358218442E-2</v>
          </cell>
          <cell r="E71">
            <v>12183</v>
          </cell>
          <cell r="F71">
            <v>8.9319491488144984E-2</v>
          </cell>
          <cell r="G71">
            <v>-0.14520233111713043</v>
          </cell>
          <cell r="I71">
            <v>34801</v>
          </cell>
          <cell r="J71">
            <v>9.3260013774215417E-2</v>
          </cell>
          <cell r="K71">
            <v>31420</v>
          </cell>
          <cell r="L71">
            <v>9.0164028512723982E-2</v>
          </cell>
          <cell r="M71">
            <v>0.10760661998726917</v>
          </cell>
          <cell r="O71" t="str">
            <v xml:space="preserve"> オルズモービル アレーロ</v>
          </cell>
          <cell r="P71">
            <v>10414</v>
          </cell>
          <cell r="Q71">
            <v>8.2708558358218442E-2</v>
          </cell>
          <cell r="R71">
            <v>12183</v>
          </cell>
          <cell r="S71">
            <v>12183</v>
          </cell>
          <cell r="T71">
            <v>8.9319491488144984E-2</v>
          </cell>
          <cell r="U71">
            <v>-0.14520233111713043</v>
          </cell>
          <cell r="W71">
            <v>34801</v>
          </cell>
          <cell r="X71">
            <v>9.3260013774215417E-2</v>
          </cell>
          <cell r="Z71">
            <v>31420</v>
          </cell>
          <cell r="AA71">
            <v>9.0164028512723982E-2</v>
          </cell>
          <cell r="AB71">
            <v>0.10760661998726917</v>
          </cell>
        </row>
        <row r="72">
          <cell r="B72" t="str">
            <v>Pontiac Grand Am .  .  .  .  .  .  .  .  .  .  .  .  .  .</v>
          </cell>
          <cell r="C72">
            <v>18677</v>
          </cell>
          <cell r="D72">
            <v>0.14833375690958764</v>
          </cell>
          <cell r="E72">
            <v>22625</v>
          </cell>
          <cell r="F72">
            <v>0.16587486620038416</v>
          </cell>
          <cell r="G72">
            <v>-0.17449723756906077</v>
          </cell>
          <cell r="I72">
            <v>54912</v>
          </cell>
          <cell r="J72">
            <v>0.14715364145770859</v>
          </cell>
          <cell r="K72">
            <v>55712</v>
          </cell>
          <cell r="L72">
            <v>0.15987327678233221</v>
          </cell>
          <cell r="M72">
            <v>-1.4359563469270586E-2</v>
          </cell>
          <cell r="O72" t="str">
            <v xml:space="preserve"> ポンティアック グランダム</v>
          </cell>
          <cell r="P72">
            <v>18677</v>
          </cell>
          <cell r="Q72">
            <v>0.14833375690958764</v>
          </cell>
          <cell r="R72">
            <v>22625</v>
          </cell>
          <cell r="S72">
            <v>22625</v>
          </cell>
          <cell r="T72">
            <v>0.16587486620038416</v>
          </cell>
          <cell r="U72">
            <v>-0.17449723756906077</v>
          </cell>
          <cell r="W72">
            <v>54912</v>
          </cell>
          <cell r="X72">
            <v>0.14715364145770859</v>
          </cell>
          <cell r="Z72">
            <v>55712</v>
          </cell>
          <cell r="AA72">
            <v>0.15987327678233221</v>
          </cell>
          <cell r="AB72">
            <v>-1.4359563469270586E-2</v>
          </cell>
        </row>
        <row r="73">
          <cell r="B73" t="str">
            <v>Subaru Legacy (Dom/Imp)  .  .  .  .  .  .  .  .  .</v>
          </cell>
          <cell r="C73">
            <v>8066</v>
          </cell>
          <cell r="D73">
            <v>6.4060613761992499E-2</v>
          </cell>
          <cell r="E73">
            <v>6998</v>
          </cell>
          <cell r="F73">
            <v>5.1305737620786225E-2</v>
          </cell>
          <cell r="G73">
            <v>0.15261503286653322</v>
          </cell>
          <cell r="I73">
            <v>23190</v>
          </cell>
          <cell r="J73">
            <v>6.2144757892705828E-2</v>
          </cell>
          <cell r="K73">
            <v>19109</v>
          </cell>
          <cell r="L73">
            <v>5.4835914094514403E-2</v>
          </cell>
          <cell r="M73">
            <v>0.2135642890784446</v>
          </cell>
          <cell r="O73" t="str">
            <v xml:space="preserve"> 富士重工 レガシー</v>
          </cell>
          <cell r="P73">
            <v>8066</v>
          </cell>
          <cell r="Q73">
            <v>6.4060613761992499E-2</v>
          </cell>
          <cell r="R73">
            <v>6998</v>
          </cell>
          <cell r="S73">
            <v>6998</v>
          </cell>
          <cell r="T73">
            <v>5.1305737620786225E-2</v>
          </cell>
          <cell r="U73">
            <v>0.15261503286653322</v>
          </cell>
          <cell r="W73">
            <v>23190</v>
          </cell>
          <cell r="X73">
            <v>6.2144757892705828E-2</v>
          </cell>
          <cell r="Z73">
            <v>19109</v>
          </cell>
          <cell r="AA73">
            <v>5.4835914094514403E-2</v>
          </cell>
          <cell r="AB73">
            <v>0.2135642890784446</v>
          </cell>
        </row>
        <row r="74">
          <cell r="B74" t="str">
            <v xml:space="preserve">  Total Domestic</v>
          </cell>
          <cell r="C74">
            <v>117121</v>
          </cell>
          <cell r="D74">
            <v>0.93018139653091048</v>
          </cell>
          <cell r="E74">
            <v>131874</v>
          </cell>
          <cell r="F74">
            <v>0.96683235824572211</v>
          </cell>
          <cell r="G74">
            <v>-0.11187193836540943</v>
          </cell>
          <cell r="I74">
            <v>351074</v>
          </cell>
          <cell r="J74">
            <v>0.94081107082465742</v>
          </cell>
          <cell r="K74">
            <v>337723</v>
          </cell>
          <cell r="L74">
            <v>0.96914278171237045</v>
          </cell>
          <cell r="M74">
            <v>3.9532397852678036E-2</v>
          </cell>
          <cell r="O74" t="str">
            <v xml:space="preserve">  国産車合計</v>
          </cell>
          <cell r="P74">
            <v>117121</v>
          </cell>
          <cell r="Q74">
            <v>0.93018139653091048</v>
          </cell>
          <cell r="R74">
            <v>131874</v>
          </cell>
          <cell r="S74">
            <v>131874</v>
          </cell>
          <cell r="T74">
            <v>0.96683235824572211</v>
          </cell>
          <cell r="U74">
            <v>-0.11187193836540943</v>
          </cell>
          <cell r="W74">
            <v>351074</v>
          </cell>
          <cell r="X74">
            <v>0.94081107082465742</v>
          </cell>
          <cell r="Z74">
            <v>337723</v>
          </cell>
          <cell r="AA74">
            <v>0.96914278171237045</v>
          </cell>
          <cell r="AB74">
            <v>3.9532397852678036E-2</v>
          </cell>
        </row>
        <row r="75">
          <cell r="B75" t="str">
            <v xml:space="preserve">  Total Import</v>
          </cell>
          <cell r="C75">
            <v>8791</v>
          </cell>
          <cell r="D75">
            <v>6.9818603469089524E-2</v>
          </cell>
          <cell r="E75">
            <v>4524</v>
          </cell>
          <cell r="F75">
            <v>3.3167641754277923E-2</v>
          </cell>
          <cell r="G75">
            <v>0.94319186560565882</v>
          </cell>
          <cell r="I75">
            <v>22087</v>
          </cell>
          <cell r="J75">
            <v>5.9188929175342547E-2</v>
          </cell>
          <cell r="K75">
            <v>10753</v>
          </cell>
          <cell r="L75">
            <v>3.0857218287629565E-2</v>
          </cell>
          <cell r="M75">
            <v>1.0540314330884404</v>
          </cell>
          <cell r="O75" t="str">
            <v xml:space="preserve">  輸入車合計</v>
          </cell>
          <cell r="P75">
            <v>8791</v>
          </cell>
          <cell r="Q75">
            <v>6.9818603469089524E-2</v>
          </cell>
          <cell r="R75">
            <v>4524</v>
          </cell>
          <cell r="S75">
            <v>4524</v>
          </cell>
          <cell r="T75">
            <v>3.3167641754277923E-2</v>
          </cell>
          <cell r="U75">
            <v>0.94319186560565882</v>
          </cell>
          <cell r="W75">
            <v>22087</v>
          </cell>
          <cell r="X75">
            <v>5.9188929175342547E-2</v>
          </cell>
          <cell r="Z75">
            <v>10753</v>
          </cell>
          <cell r="AA75">
            <v>3.0857218287629565E-2</v>
          </cell>
          <cell r="AB75">
            <v>1.0540314330884404</v>
          </cell>
        </row>
        <row r="76">
          <cell r="B76" t="str">
            <v xml:space="preserve">  Total  Lower Middle</v>
          </cell>
          <cell r="C76">
            <v>125912</v>
          </cell>
          <cell r="D76">
            <v>1</v>
          </cell>
          <cell r="E76">
            <v>136398</v>
          </cell>
          <cell r="F76">
            <v>1</v>
          </cell>
          <cell r="G76">
            <v>-7.6877960087391339E-2</v>
          </cell>
          <cell r="I76">
            <v>373161</v>
          </cell>
          <cell r="J76">
            <v>1</v>
          </cell>
          <cell r="K76">
            <v>348476</v>
          </cell>
          <cell r="L76">
            <v>1</v>
          </cell>
          <cell r="M76">
            <v>7.0837016035537603E-2</v>
          </cell>
          <cell r="O76" t="str">
            <v xml:space="preserve">  低位中型乗用車合計</v>
          </cell>
          <cell r="P76">
            <v>125912</v>
          </cell>
          <cell r="Q76">
            <v>1</v>
          </cell>
          <cell r="R76">
            <v>136398</v>
          </cell>
          <cell r="S76">
            <v>136398</v>
          </cell>
          <cell r="T76">
            <v>1</v>
          </cell>
          <cell r="U76">
            <v>-7.6877960087391339E-2</v>
          </cell>
          <cell r="W76">
            <v>373161</v>
          </cell>
          <cell r="X76">
            <v>1</v>
          </cell>
          <cell r="Z76">
            <v>348476</v>
          </cell>
          <cell r="AA76">
            <v>1</v>
          </cell>
          <cell r="AB76">
            <v>7.0837016035537603E-2</v>
          </cell>
        </row>
        <row r="78">
          <cell r="B78" t="str">
            <v>Upper Middle</v>
          </cell>
          <cell r="O78" t="str">
            <v>上位中型乗用車</v>
          </cell>
        </row>
        <row r="79">
          <cell r="B79" t="str">
            <v>Buick Century .  .  .  .  .  .  .  .  .  .  .  .  .  .  .  .</v>
          </cell>
          <cell r="C79">
            <v>11914</v>
          </cell>
          <cell r="D79">
            <v>4.902335954441276E-2</v>
          </cell>
          <cell r="E79">
            <v>15810</v>
          </cell>
          <cell r="F79">
            <v>7.1640898298018882E-2</v>
          </cell>
          <cell r="G79">
            <v>-0.24642631246046809</v>
          </cell>
          <cell r="I79">
            <v>39740</v>
          </cell>
          <cell r="J79">
            <v>6.0768986102955572E-2</v>
          </cell>
          <cell r="K79">
            <v>40649</v>
          </cell>
          <cell r="L79">
            <v>7.0707316691338007E-2</v>
          </cell>
          <cell r="M79">
            <v>-2.2362173731211077E-2</v>
          </cell>
          <cell r="O79" t="str">
            <v xml:space="preserve"> ビュイック センチュリー</v>
          </cell>
          <cell r="P79">
            <v>11914</v>
          </cell>
          <cell r="Q79">
            <v>4.902335954441276E-2</v>
          </cell>
          <cell r="R79">
            <v>15810</v>
          </cell>
          <cell r="S79">
            <v>15810</v>
          </cell>
          <cell r="T79">
            <v>7.1640898298018882E-2</v>
          </cell>
          <cell r="U79">
            <v>-0.24642631246046809</v>
          </cell>
          <cell r="W79">
            <v>39740</v>
          </cell>
          <cell r="X79">
            <v>6.0768986102955572E-2</v>
          </cell>
          <cell r="Z79">
            <v>40649</v>
          </cell>
          <cell r="AA79">
            <v>7.0707316691338007E-2</v>
          </cell>
          <cell r="AB79">
            <v>-2.2362173731211077E-2</v>
          </cell>
        </row>
        <row r="80">
          <cell r="B80" t="str">
            <v xml:space="preserve">Buick Regal .  .  .  .  .  .  .  .  .  .  .  .  .  .  .  .  .  </v>
          </cell>
          <cell r="C80">
            <v>5302</v>
          </cell>
          <cell r="D80">
            <v>2.1816505984931716E-2</v>
          </cell>
          <cell r="E80">
            <v>7648</v>
          </cell>
          <cell r="F80">
            <v>3.4655888057131462E-2</v>
          </cell>
          <cell r="G80">
            <v>-0.30674686192468614</v>
          </cell>
          <cell r="I80">
            <v>17441</v>
          </cell>
          <cell r="J80">
            <v>2.6670153161088277E-2</v>
          </cell>
          <cell r="K80">
            <v>18235</v>
          </cell>
          <cell r="L80">
            <v>3.1719056308065353E-2</v>
          </cell>
          <cell r="M80">
            <v>-4.354263778448042E-2</v>
          </cell>
          <cell r="O80" t="str">
            <v xml:space="preserve"> ビュイック リーガル</v>
          </cell>
          <cell r="P80">
            <v>5302</v>
          </cell>
          <cell r="Q80">
            <v>2.1816505984931716E-2</v>
          </cell>
          <cell r="R80">
            <v>7648</v>
          </cell>
          <cell r="S80">
            <v>7648</v>
          </cell>
          <cell r="T80">
            <v>3.4655888057131462E-2</v>
          </cell>
          <cell r="U80">
            <v>-0.30674686192468614</v>
          </cell>
          <cell r="W80">
            <v>17441</v>
          </cell>
          <cell r="X80">
            <v>2.6670153161088277E-2</v>
          </cell>
          <cell r="Z80">
            <v>18235</v>
          </cell>
          <cell r="AA80">
            <v>3.1719056308065353E-2</v>
          </cell>
          <cell r="AB80">
            <v>-4.354263778448042E-2</v>
          </cell>
        </row>
        <row r="81">
          <cell r="B81" t="str">
            <v>Chevrolet Impala.  .  .  .  .  .  .  .  .  .  .  .  .  .</v>
          </cell>
          <cell r="C81">
            <v>15658</v>
          </cell>
          <cell r="D81">
            <v>6.4429055207857563E-2</v>
          </cell>
          <cell r="E81">
            <v>0</v>
          </cell>
          <cell r="F81">
            <v>0</v>
          </cell>
          <cell r="G81" t="str">
            <v>N.M.</v>
          </cell>
          <cell r="I81">
            <v>43804</v>
          </cell>
          <cell r="J81">
            <v>6.6983509493051471E-2</v>
          </cell>
          <cell r="K81">
            <v>0</v>
          </cell>
          <cell r="L81">
            <v>0</v>
          </cell>
          <cell r="M81" t="str">
            <v>N.M.</v>
          </cell>
          <cell r="O81" t="str">
            <v xml:space="preserve"> シボレー インパラ</v>
          </cell>
          <cell r="P81">
            <v>15658</v>
          </cell>
          <cell r="Q81">
            <v>6.4429055207857563E-2</v>
          </cell>
          <cell r="R81">
            <v>0</v>
          </cell>
          <cell r="S81">
            <v>0</v>
          </cell>
          <cell r="T81">
            <v>0</v>
          </cell>
          <cell r="U81" t="str">
            <v>N.M.</v>
          </cell>
          <cell r="W81">
            <v>43804</v>
          </cell>
          <cell r="X81">
            <v>6.6983509493051471E-2</v>
          </cell>
          <cell r="Z81">
            <v>0</v>
          </cell>
          <cell r="AA81">
            <v>0</v>
          </cell>
          <cell r="AB81" t="str">
            <v>N.M.</v>
          </cell>
        </row>
        <row r="82">
          <cell r="B82" t="str">
            <v>Chevrolet Lumina .  .  .  .  .  .  .  .  .  .  .  .  .  .</v>
          </cell>
          <cell r="C82">
            <v>4144</v>
          </cell>
          <cell r="D82">
            <v>1.7051603319795744E-2</v>
          </cell>
          <cell r="E82">
            <v>12249</v>
          </cell>
          <cell r="F82">
            <v>5.5504703558028674E-2</v>
          </cell>
          <cell r="G82">
            <v>-0.661686668299453</v>
          </cell>
          <cell r="I82">
            <v>11314</v>
          </cell>
          <cell r="J82">
            <v>1.730096398512429E-2</v>
          </cell>
          <cell r="K82">
            <v>35997</v>
          </cell>
          <cell r="L82">
            <v>6.2615347952916289E-2</v>
          </cell>
          <cell r="M82">
            <v>-0.68569603022474102</v>
          </cell>
          <cell r="O82" t="str">
            <v xml:space="preserve"> シボレー ルミナ</v>
          </cell>
          <cell r="P82">
            <v>4144</v>
          </cell>
          <cell r="Q82">
            <v>1.7051603319795744E-2</v>
          </cell>
          <cell r="R82">
            <v>12249</v>
          </cell>
          <cell r="S82">
            <v>12249</v>
          </cell>
          <cell r="T82">
            <v>5.5504703558028674E-2</v>
          </cell>
          <cell r="U82">
            <v>-0.661686668299453</v>
          </cell>
          <cell r="W82">
            <v>11314</v>
          </cell>
          <cell r="X82">
            <v>1.730096398512429E-2</v>
          </cell>
          <cell r="Z82">
            <v>35997</v>
          </cell>
          <cell r="AA82">
            <v>6.2615347952916289E-2</v>
          </cell>
          <cell r="AB82">
            <v>-0.68569603022474102</v>
          </cell>
        </row>
        <row r="83">
          <cell r="B83" t="str">
            <v>Chevrolet Monte Carlo  .  .  .  .  .  .  .  .  .  .  .</v>
          </cell>
          <cell r="C83">
            <v>6706</v>
          </cell>
          <cell r="D83">
            <v>2.7593641858723518E-2</v>
          </cell>
          <cell r="E83">
            <v>6265</v>
          </cell>
          <cell r="F83">
            <v>2.8389008718348409E-2</v>
          </cell>
          <cell r="G83">
            <v>7.0391061452514059E-2</v>
          </cell>
          <cell r="I83">
            <v>19673</v>
          </cell>
          <cell r="J83">
            <v>3.0083247700137015E-2</v>
          </cell>
          <cell r="K83">
            <v>15562</v>
          </cell>
          <cell r="L83">
            <v>2.7069479257807134E-2</v>
          </cell>
          <cell r="M83">
            <v>0.26416912993188535</v>
          </cell>
          <cell r="O83" t="str">
            <v xml:space="preserve"> シボレー モンテ カルロ</v>
          </cell>
          <cell r="P83">
            <v>6706</v>
          </cell>
          <cell r="Q83">
            <v>2.7593641858723518E-2</v>
          </cell>
          <cell r="R83">
            <v>6265</v>
          </cell>
          <cell r="S83">
            <v>6265</v>
          </cell>
          <cell r="T83">
            <v>2.8389008718348409E-2</v>
          </cell>
          <cell r="U83">
            <v>7.0391061452514059E-2</v>
          </cell>
          <cell r="W83">
            <v>19673</v>
          </cell>
          <cell r="X83">
            <v>3.0083247700137015E-2</v>
          </cell>
          <cell r="Z83">
            <v>15562</v>
          </cell>
          <cell r="AA83">
            <v>2.7069479257807134E-2</v>
          </cell>
          <cell r="AB83">
            <v>0.26416912993188535</v>
          </cell>
        </row>
        <row r="84">
          <cell r="B84" t="str">
            <v>Chrysler Cirrus  .  .  .  .  .  .  .  .  .  .  .  .  .  .  .</v>
          </cell>
          <cell r="C84">
            <v>4830</v>
          </cell>
          <cell r="D84">
            <v>1.9874334950437604E-2</v>
          </cell>
          <cell r="E84">
            <v>2546</v>
          </cell>
          <cell r="F84">
            <v>1.1536858131989632E-2</v>
          </cell>
          <cell r="G84">
            <v>0.89709347996857813</v>
          </cell>
          <cell r="I84">
            <v>13440</v>
          </cell>
          <cell r="J84">
            <v>2.0551967116852612E-2</v>
          </cell>
          <cell r="K84">
            <v>7606</v>
          </cell>
          <cell r="L84">
            <v>1.3230334098115991E-2</v>
          </cell>
          <cell r="M84">
            <v>0.76702603207993691</v>
          </cell>
          <cell r="O84" t="str">
            <v xml:space="preserve"> クライスラー シラス</v>
          </cell>
          <cell r="P84">
            <v>4830</v>
          </cell>
          <cell r="Q84">
            <v>1.9874334950437604E-2</v>
          </cell>
          <cell r="R84">
            <v>2546</v>
          </cell>
          <cell r="S84">
            <v>2546</v>
          </cell>
          <cell r="T84">
            <v>1.1536858131989632E-2</v>
          </cell>
          <cell r="U84">
            <v>0.89709347996857813</v>
          </cell>
          <cell r="W84">
            <v>13440</v>
          </cell>
          <cell r="X84">
            <v>2.0551967116852612E-2</v>
          </cell>
          <cell r="Z84">
            <v>7606</v>
          </cell>
          <cell r="AA84">
            <v>1.3230334098115991E-2</v>
          </cell>
          <cell r="AB84">
            <v>0.76702603207993691</v>
          </cell>
        </row>
        <row r="85">
          <cell r="B85" t="str">
            <v>Daewoo Leganza Imp. .  .  .  .  .  .  .  .  .  .</v>
          </cell>
          <cell r="C85">
            <v>1800</v>
          </cell>
          <cell r="D85">
            <v>7.4065844535792322E-3</v>
          </cell>
          <cell r="E85">
            <v>691</v>
          </cell>
          <cell r="F85">
            <v>3.1311739863333996E-3</v>
          </cell>
          <cell r="G85">
            <v>1.6049204052098407</v>
          </cell>
          <cell r="I85">
            <v>5938</v>
          </cell>
          <cell r="J85">
            <v>9.0801771383832459E-3</v>
          </cell>
          <cell r="K85">
            <v>1358</v>
          </cell>
          <cell r="L85">
            <v>2.3621869189115849E-3</v>
          </cell>
          <cell r="M85">
            <v>3.3726067746686299</v>
          </cell>
          <cell r="O85" t="str">
            <v xml:space="preserve"> 大宇レガンザ</v>
          </cell>
          <cell r="P85">
            <v>1800</v>
          </cell>
          <cell r="Q85">
            <v>7.4065844535792322E-3</v>
          </cell>
          <cell r="R85">
            <v>691</v>
          </cell>
          <cell r="S85">
            <v>691</v>
          </cell>
          <cell r="T85">
            <v>3.1311739863333996E-3</v>
          </cell>
          <cell r="U85">
            <v>1.6049204052098407</v>
          </cell>
          <cell r="W85">
            <v>5938</v>
          </cell>
          <cell r="X85">
            <v>9.0801771383832459E-3</v>
          </cell>
          <cell r="Z85">
            <v>1358</v>
          </cell>
          <cell r="AA85">
            <v>2.3621869189115849E-3</v>
          </cell>
          <cell r="AB85">
            <v>3.3726067746686299</v>
          </cell>
        </row>
        <row r="86">
          <cell r="B86" t="str">
            <v>Dodge Stratus .  .  .  .  .  .  .  .  .  .  .  .  .  .  .  .</v>
          </cell>
          <cell r="C86">
            <v>15639</v>
          </cell>
          <cell r="D86">
            <v>6.4350874594180887E-2</v>
          </cell>
          <cell r="E86">
            <v>6163</v>
          </cell>
          <cell r="F86">
            <v>2.792680937449022E-2</v>
          </cell>
          <cell r="G86">
            <v>1.5375628752231054</v>
          </cell>
          <cell r="I86">
            <v>37287</v>
          </cell>
          <cell r="J86">
            <v>5.7017946271285966E-2</v>
          </cell>
          <cell r="K86">
            <v>24159</v>
          </cell>
          <cell r="L86">
            <v>4.2023618390268767E-2</v>
          </cell>
          <cell r="M86">
            <v>0.54339997516453487</v>
          </cell>
          <cell r="O86" t="str">
            <v xml:space="preserve"> ドッジ ストラタス</v>
          </cell>
          <cell r="P86">
            <v>15639</v>
          </cell>
          <cell r="Q86">
            <v>6.4350874594180887E-2</v>
          </cell>
          <cell r="R86">
            <v>6163</v>
          </cell>
          <cell r="S86">
            <v>6163</v>
          </cell>
          <cell r="T86">
            <v>2.792680937449022E-2</v>
          </cell>
          <cell r="U86">
            <v>1.5375628752231054</v>
          </cell>
          <cell r="W86">
            <v>37287</v>
          </cell>
          <cell r="X86">
            <v>5.7017946271285966E-2</v>
          </cell>
          <cell r="Z86">
            <v>24159</v>
          </cell>
          <cell r="AA86">
            <v>4.2023618390268767E-2</v>
          </cell>
          <cell r="AB86">
            <v>0.54339997516453487</v>
          </cell>
        </row>
        <row r="87">
          <cell r="B87" t="str">
            <v>Ford Taurus .  .  .  .  .  .  .  .  .  .  .  .  .  .  .  .  .</v>
          </cell>
          <cell r="C87">
            <v>41335</v>
          </cell>
          <cell r="D87">
            <v>0.1700839824381653</v>
          </cell>
          <cell r="E87">
            <v>35069</v>
          </cell>
          <cell r="F87">
            <v>0.15891047833100724</v>
          </cell>
          <cell r="G87">
            <v>0.1786763238187572</v>
          </cell>
          <cell r="I87">
            <v>92947</v>
          </cell>
          <cell r="J87">
            <v>0.14213122675670387</v>
          </cell>
          <cell r="K87">
            <v>81932</v>
          </cell>
          <cell r="L87">
            <v>0.14251745113421502</v>
          </cell>
          <cell r="M87">
            <v>0.13444075574866954</v>
          </cell>
          <cell r="O87" t="str">
            <v xml:space="preserve"> フォード トーラス</v>
          </cell>
          <cell r="P87">
            <v>41335</v>
          </cell>
          <cell r="Q87">
            <v>0.1700839824381653</v>
          </cell>
          <cell r="R87">
            <v>35069</v>
          </cell>
          <cell r="S87">
            <v>35069</v>
          </cell>
          <cell r="T87">
            <v>0.15891047833100724</v>
          </cell>
          <cell r="U87">
            <v>0.1786763238187572</v>
          </cell>
          <cell r="W87">
            <v>92947</v>
          </cell>
          <cell r="X87">
            <v>0.14213122675670387</v>
          </cell>
          <cell r="Z87">
            <v>81932</v>
          </cell>
          <cell r="AA87">
            <v>0.14251745113421502</v>
          </cell>
          <cell r="AB87">
            <v>0.13444075574866954</v>
          </cell>
        </row>
        <row r="88">
          <cell r="B88" t="str">
            <v>Honda Accord (Dom/Imp) .  .  .  .  .  .  .  .  .  .</v>
          </cell>
          <cell r="C88">
            <v>35696</v>
          </cell>
          <cell r="D88">
            <v>0.14688079925275793</v>
          </cell>
          <cell r="E88">
            <v>34802</v>
          </cell>
          <cell r="F88">
            <v>0.1577006035779667</v>
          </cell>
          <cell r="G88">
            <v>2.5688178840296505E-2</v>
          </cell>
          <cell r="I88">
            <v>89377</v>
          </cell>
          <cell r="J88">
            <v>0.13667211049128988</v>
          </cell>
          <cell r="K88">
            <v>94939</v>
          </cell>
          <cell r="L88">
            <v>0.16514260964252353</v>
          </cell>
          <cell r="M88">
            <v>-5.8584986149000984E-2</v>
          </cell>
          <cell r="O88" t="str">
            <v xml:space="preserve"> 本田 アコード</v>
          </cell>
          <cell r="P88">
            <v>35696</v>
          </cell>
          <cell r="Q88">
            <v>0.14688079925275793</v>
          </cell>
          <cell r="R88">
            <v>34802</v>
          </cell>
          <cell r="S88">
            <v>34802</v>
          </cell>
          <cell r="T88">
            <v>0.1577006035779667</v>
          </cell>
          <cell r="U88">
            <v>2.5688178840296505E-2</v>
          </cell>
          <cell r="W88">
            <v>89377</v>
          </cell>
          <cell r="X88">
            <v>0.13667211049128988</v>
          </cell>
          <cell r="Z88">
            <v>94939</v>
          </cell>
          <cell r="AA88">
            <v>0.16514260964252353</v>
          </cell>
          <cell r="AB88">
            <v>-5.8584986149000984E-2</v>
          </cell>
        </row>
        <row r="89">
          <cell r="B89" t="str">
            <v>Mercury Sable .  .  .  .  .  .  .  .  .  .  .  .  .  .  .  .</v>
          </cell>
          <cell r="C89">
            <v>12204</v>
          </cell>
          <cell r="D89">
            <v>5.0216642595267195E-2</v>
          </cell>
          <cell r="E89">
            <v>9629</v>
          </cell>
          <cell r="F89">
            <v>4.3632524333436042E-2</v>
          </cell>
          <cell r="G89">
            <v>0.26742133139474511</v>
          </cell>
          <cell r="I89">
            <v>27681</v>
          </cell>
          <cell r="J89">
            <v>4.2328794773928362E-2</v>
          </cell>
          <cell r="K89">
            <v>22623</v>
          </cell>
          <cell r="L89">
            <v>3.9351807560041814E-2</v>
          </cell>
          <cell r="M89">
            <v>0.22357777483092423</v>
          </cell>
          <cell r="O89" t="str">
            <v xml:space="preserve"> マーキュリー セーベル</v>
          </cell>
          <cell r="P89">
            <v>12204</v>
          </cell>
          <cell r="Q89">
            <v>5.0216642595267195E-2</v>
          </cell>
          <cell r="R89">
            <v>9629</v>
          </cell>
          <cell r="S89">
            <v>9629</v>
          </cell>
          <cell r="T89">
            <v>4.3632524333436042E-2</v>
          </cell>
          <cell r="U89">
            <v>0.26742133139474511</v>
          </cell>
          <cell r="W89">
            <v>27681</v>
          </cell>
          <cell r="X89">
            <v>4.2328794773928362E-2</v>
          </cell>
          <cell r="Z89">
            <v>22623</v>
          </cell>
          <cell r="AA89">
            <v>3.9351807560041814E-2</v>
          </cell>
          <cell r="AB89">
            <v>0.22357777483092423</v>
          </cell>
        </row>
        <row r="90">
          <cell r="B90" t="str">
            <v>Nissan Maxima Imp.   .  .  .  .  .  .  .  .  .  .  .  .</v>
          </cell>
          <cell r="C90">
            <v>14117</v>
          </cell>
          <cell r="D90">
            <v>5.8088195961765565E-2</v>
          </cell>
          <cell r="E90">
            <v>10249</v>
          </cell>
          <cell r="F90">
            <v>4.6441971325515218E-2</v>
          </cell>
          <cell r="G90">
            <v>0.37740267343155431</v>
          </cell>
          <cell r="I90">
            <v>37582</v>
          </cell>
          <cell r="J90">
            <v>5.7469049716187118E-2</v>
          </cell>
          <cell r="K90">
            <v>25936</v>
          </cell>
          <cell r="L90">
            <v>4.5114639122894602E-2</v>
          </cell>
          <cell r="M90">
            <v>0.44902837754472547</v>
          </cell>
          <cell r="O90" t="str">
            <v xml:space="preserve"> 日産 マキシマ</v>
          </cell>
          <cell r="P90">
            <v>14117</v>
          </cell>
          <cell r="Q90">
            <v>5.8088195961765565E-2</v>
          </cell>
          <cell r="R90">
            <v>10249</v>
          </cell>
          <cell r="S90">
            <v>10249</v>
          </cell>
          <cell r="T90">
            <v>4.6441971325515218E-2</v>
          </cell>
          <cell r="U90">
            <v>0.37740267343155431</v>
          </cell>
          <cell r="W90">
            <v>37582</v>
          </cell>
          <cell r="X90">
            <v>5.7469049716187118E-2</v>
          </cell>
          <cell r="Z90">
            <v>25936</v>
          </cell>
          <cell r="AA90">
            <v>4.5114639122894602E-2</v>
          </cell>
          <cell r="AB90">
            <v>0.44902837754472547</v>
          </cell>
        </row>
        <row r="91">
          <cell r="B91" t="str">
            <v>Oldsmobile Cutlass .  .  .  .  .  .  .  .  .  .  .  .  .</v>
          </cell>
          <cell r="C91">
            <v>179</v>
          </cell>
          <cell r="D91">
            <v>7.3654367621704589E-4</v>
          </cell>
          <cell r="E91">
            <v>3309</v>
          </cell>
          <cell r="F91">
            <v>1.4994290478693516E-2</v>
          </cell>
          <cell r="G91">
            <v>-0.94590510728316712</v>
          </cell>
          <cell r="I91">
            <v>789</v>
          </cell>
          <cell r="J91">
            <v>1.2065105695830886E-3</v>
          </cell>
          <cell r="K91">
            <v>10478</v>
          </cell>
          <cell r="L91">
            <v>1.8226063723384086E-2</v>
          </cell>
          <cell r="M91">
            <v>-0.92469937010879943</v>
          </cell>
          <cell r="O91" t="str">
            <v xml:space="preserve"> オルズモービル カトラス</v>
          </cell>
          <cell r="P91">
            <v>179</v>
          </cell>
          <cell r="Q91">
            <v>7.3654367621704589E-4</v>
          </cell>
          <cell r="R91">
            <v>3309</v>
          </cell>
          <cell r="S91">
            <v>3309</v>
          </cell>
          <cell r="T91">
            <v>1.4994290478693516E-2</v>
          </cell>
          <cell r="U91">
            <v>-0.94590510728316712</v>
          </cell>
          <cell r="W91">
            <v>789</v>
          </cell>
          <cell r="X91">
            <v>1.2065105695830886E-3</v>
          </cell>
          <cell r="Z91">
            <v>10478</v>
          </cell>
          <cell r="AA91">
            <v>1.8226063723384086E-2</v>
          </cell>
          <cell r="AB91">
            <v>-0.92469937010879943</v>
          </cell>
        </row>
        <row r="92">
          <cell r="B92" t="str">
            <v>Oldsmobile Cutlass Supreme   .  .  .  .  .  .  .</v>
          </cell>
          <cell r="C92">
            <v>0</v>
          </cell>
          <cell r="D92">
            <v>0</v>
          </cell>
          <cell r="E92">
            <v>1</v>
          </cell>
          <cell r="F92">
            <v>4.5313661162567287E-6</v>
          </cell>
          <cell r="G92">
            <v>-1</v>
          </cell>
          <cell r="I92">
            <v>0</v>
          </cell>
          <cell r="J92">
            <v>0</v>
          </cell>
          <cell r="K92">
            <v>75</v>
          </cell>
          <cell r="L92">
            <v>1.3045951319467516E-4</v>
          </cell>
          <cell r="M92">
            <v>-1</v>
          </cell>
          <cell r="O92" t="str">
            <v xml:space="preserve"> オルズモービル カトラス</v>
          </cell>
          <cell r="P92">
            <v>0</v>
          </cell>
          <cell r="Q92">
            <v>0</v>
          </cell>
          <cell r="R92">
            <v>1</v>
          </cell>
          <cell r="S92">
            <v>1</v>
          </cell>
          <cell r="T92">
            <v>4.5313661162567287E-6</v>
          </cell>
          <cell r="U92">
            <v>-1</v>
          </cell>
          <cell r="W92">
            <v>0</v>
          </cell>
          <cell r="X92">
            <v>0</v>
          </cell>
          <cell r="Z92">
            <v>75</v>
          </cell>
          <cell r="AA92">
            <v>1.3045951319467516E-4</v>
          </cell>
          <cell r="AB92">
            <v>-1</v>
          </cell>
        </row>
        <row r="93">
          <cell r="B93" t="str">
            <v>Oldsmobile Intrigue .  .  .  .  .  .  .  .  .  .  .  .  .</v>
          </cell>
          <cell r="C93">
            <v>4538</v>
          </cell>
          <cell r="D93">
            <v>1.8672822361301418E-2</v>
          </cell>
          <cell r="E93">
            <v>8011</v>
          </cell>
          <cell r="F93">
            <v>3.6300773957332659E-2</v>
          </cell>
          <cell r="G93">
            <v>-0.43352889776557235</v>
          </cell>
          <cell r="I93">
            <v>17261</v>
          </cell>
          <cell r="J93">
            <v>2.6394903601487572E-2</v>
          </cell>
          <cell r="K93">
            <v>22348</v>
          </cell>
          <cell r="L93">
            <v>3.8873456011661339E-2</v>
          </cell>
          <cell r="M93">
            <v>-0.22762663325577237</v>
          </cell>
          <cell r="O93" t="str">
            <v xml:space="preserve"> オルズモービル イントリーグ</v>
          </cell>
          <cell r="P93">
            <v>4538</v>
          </cell>
          <cell r="Q93">
            <v>1.8672822361301418E-2</v>
          </cell>
          <cell r="R93">
            <v>8011</v>
          </cell>
          <cell r="S93">
            <v>8011</v>
          </cell>
          <cell r="T93">
            <v>3.6300773957332659E-2</v>
          </cell>
          <cell r="U93">
            <v>-0.43352889776557235</v>
          </cell>
          <cell r="W93">
            <v>17261</v>
          </cell>
          <cell r="X93">
            <v>2.6394903601487572E-2</v>
          </cell>
          <cell r="Z93">
            <v>22348</v>
          </cell>
          <cell r="AA93">
            <v>3.8873456011661339E-2</v>
          </cell>
          <cell r="AB93">
            <v>-0.22762663325577237</v>
          </cell>
        </row>
        <row r="94">
          <cell r="B94" t="str">
            <v xml:space="preserve">Plymouth Breeze .  .  .  .  .  .  .  .  .  .  .  .  .  . </v>
          </cell>
          <cell r="C94">
            <v>924</v>
          </cell>
          <cell r="D94">
            <v>3.8020466861706723E-3</v>
          </cell>
          <cell r="E94">
            <v>9161</v>
          </cell>
          <cell r="F94">
            <v>4.1511844991027898E-2</v>
          </cell>
          <cell r="G94">
            <v>-0.89913764872830482</v>
          </cell>
          <cell r="I94">
            <v>3512</v>
          </cell>
          <cell r="J94">
            <v>5.3704247406537479E-3</v>
          </cell>
          <cell r="K94">
            <v>20240</v>
          </cell>
          <cell r="L94">
            <v>3.5206673960803007E-2</v>
          </cell>
          <cell r="M94">
            <v>-0.82648221343873518</v>
          </cell>
          <cell r="O94" t="str">
            <v xml:space="preserve"> プリマス ブリーズ</v>
          </cell>
          <cell r="P94">
            <v>924</v>
          </cell>
          <cell r="Q94">
            <v>3.8020466861706723E-3</v>
          </cell>
          <cell r="R94">
            <v>9161</v>
          </cell>
          <cell r="S94">
            <v>9161</v>
          </cell>
          <cell r="T94">
            <v>4.1511844991027898E-2</v>
          </cell>
          <cell r="U94">
            <v>-0.89913764872830482</v>
          </cell>
          <cell r="W94">
            <v>3512</v>
          </cell>
          <cell r="X94">
            <v>5.3704247406537479E-3</v>
          </cell>
          <cell r="Z94">
            <v>20240</v>
          </cell>
          <cell r="AA94">
            <v>3.5206673960803007E-2</v>
          </cell>
          <cell r="AB94">
            <v>-0.82648221343873518</v>
          </cell>
        </row>
        <row r="95">
          <cell r="B95" t="str">
            <v>Pontiac Grand Prix  .  .  .  .  .  .  .  .  .  .  .  .  .</v>
          </cell>
          <cell r="C95">
            <v>12691</v>
          </cell>
          <cell r="D95">
            <v>5.2220535166874464E-2</v>
          </cell>
          <cell r="E95">
            <v>14197</v>
          </cell>
          <cell r="F95">
            <v>6.433180475249678E-2</v>
          </cell>
          <cell r="G95">
            <v>-0.10607874903148551</v>
          </cell>
          <cell r="I95">
            <v>38372</v>
          </cell>
          <cell r="J95">
            <v>5.8677089449990213E-2</v>
          </cell>
          <cell r="K95">
            <v>36049</v>
          </cell>
          <cell r="L95">
            <v>6.2705799882064595E-2</v>
          </cell>
          <cell r="M95">
            <v>6.4440067685650027E-2</v>
          </cell>
          <cell r="O95" t="str">
            <v xml:space="preserve"> ポンティアック グランプリ</v>
          </cell>
          <cell r="P95">
            <v>12691</v>
          </cell>
          <cell r="Q95">
            <v>5.2220535166874464E-2</v>
          </cell>
          <cell r="R95">
            <v>14197</v>
          </cell>
          <cell r="S95">
            <v>14197</v>
          </cell>
          <cell r="T95">
            <v>6.433180475249678E-2</v>
          </cell>
          <cell r="U95">
            <v>-0.10607874903148551</v>
          </cell>
          <cell r="W95">
            <v>38372</v>
          </cell>
          <cell r="X95">
            <v>5.8677089449990213E-2</v>
          </cell>
          <cell r="Z95">
            <v>36049</v>
          </cell>
          <cell r="AA95">
            <v>6.2705799882064595E-2</v>
          </cell>
          <cell r="AB95">
            <v>6.4440067685650027E-2</v>
          </cell>
        </row>
        <row r="96">
          <cell r="B96" t="str">
            <v>Saturn LS.  .  .  .  .  .  .  .  .  .  .  .  .</v>
          </cell>
          <cell r="C96">
            <v>8255</v>
          </cell>
          <cell r="D96">
            <v>3.3967419257942534E-2</v>
          </cell>
          <cell r="E96">
            <v>0</v>
          </cell>
          <cell r="F96">
            <v>0</v>
          </cell>
          <cell r="G96" t="str">
            <v>N.M.</v>
          </cell>
          <cell r="I96">
            <v>18898</v>
          </cell>
          <cell r="J96">
            <v>2.8898145429633978E-2</v>
          </cell>
          <cell r="K96">
            <v>0</v>
          </cell>
          <cell r="L96">
            <v>0</v>
          </cell>
          <cell r="M96" t="str">
            <v>N.M.</v>
          </cell>
          <cell r="O96" t="str">
            <v xml:space="preserve"> サターンLS</v>
          </cell>
          <cell r="P96">
            <v>8255</v>
          </cell>
          <cell r="Q96">
            <v>3.3967419257942534E-2</v>
          </cell>
          <cell r="R96">
            <v>0</v>
          </cell>
          <cell r="S96">
            <v>0</v>
          </cell>
          <cell r="T96">
            <v>0</v>
          </cell>
          <cell r="U96" t="str">
            <v>N.M.</v>
          </cell>
          <cell r="W96">
            <v>18898</v>
          </cell>
          <cell r="X96">
            <v>2.8898145429633978E-2</v>
          </cell>
          <cell r="Z96">
            <v>0</v>
          </cell>
          <cell r="AA96">
            <v>0</v>
          </cell>
          <cell r="AB96" t="str">
            <v>N.M.</v>
          </cell>
        </row>
        <row r="97">
          <cell r="B97" t="str">
            <v xml:space="preserve">Toyota Camry (Dom/Imp) .  .  .  .  .  .  .  .  .  .  </v>
          </cell>
          <cell r="C97">
            <v>36076</v>
          </cell>
          <cell r="D97">
            <v>0.14844441152629131</v>
          </cell>
          <cell r="E97">
            <v>39102</v>
          </cell>
          <cell r="F97">
            <v>0.17718547787787062</v>
          </cell>
          <cell r="G97">
            <v>-7.738734591580998E-2</v>
          </cell>
          <cell r="I97">
            <v>110648</v>
          </cell>
          <cell r="J97">
            <v>0.16919896261499315</v>
          </cell>
          <cell r="K97">
            <v>103466</v>
          </cell>
          <cell r="L97">
            <v>0.17997498656267014</v>
          </cell>
          <cell r="M97">
            <v>6.941410704965878E-2</v>
          </cell>
          <cell r="O97" t="str">
            <v xml:space="preserve"> トヨタ カムリ</v>
          </cell>
          <cell r="P97">
            <v>36076</v>
          </cell>
          <cell r="Q97">
            <v>0.14844441152629131</v>
          </cell>
          <cell r="R97">
            <v>39102</v>
          </cell>
          <cell r="S97">
            <v>39102</v>
          </cell>
          <cell r="T97">
            <v>0.17718547787787062</v>
          </cell>
          <cell r="U97">
            <v>-7.738734591580998E-2</v>
          </cell>
          <cell r="W97">
            <v>110648</v>
          </cell>
          <cell r="X97">
            <v>0.16919896261499315</v>
          </cell>
          <cell r="Z97">
            <v>103466</v>
          </cell>
          <cell r="AA97">
            <v>0.17997498656267014</v>
          </cell>
          <cell r="AB97">
            <v>6.941410704965878E-2</v>
          </cell>
        </row>
        <row r="98">
          <cell r="B98" t="str">
            <v>Volkswagen Passat Imp.  .  .  .  .  .  .  .  .  .  .</v>
          </cell>
          <cell r="C98">
            <v>7704</v>
          </cell>
          <cell r="D98">
            <v>3.1700181461319116E-2</v>
          </cell>
          <cell r="E98">
            <v>5782</v>
          </cell>
          <cell r="F98">
            <v>2.6200358884196407E-2</v>
          </cell>
          <cell r="G98">
            <v>0.33241093047388448</v>
          </cell>
          <cell r="I98">
            <v>19542</v>
          </cell>
          <cell r="J98">
            <v>2.9882927187316499E-2</v>
          </cell>
          <cell r="K98">
            <v>13239</v>
          </cell>
          <cell r="L98">
            <v>2.3028713269124059E-2</v>
          </cell>
          <cell r="M98">
            <v>0.47609336052571938</v>
          </cell>
          <cell r="O98" t="str">
            <v xml:space="preserve"> フォルクスワーゲン パサート</v>
          </cell>
          <cell r="P98">
            <v>7704</v>
          </cell>
          <cell r="Q98">
            <v>3.1700181461319116E-2</v>
          </cell>
          <cell r="R98">
            <v>5782</v>
          </cell>
          <cell r="S98">
            <v>5782</v>
          </cell>
          <cell r="T98">
            <v>2.6200358884196407E-2</v>
          </cell>
          <cell r="U98">
            <v>0.33241093047388448</v>
          </cell>
          <cell r="W98">
            <v>19542</v>
          </cell>
          <cell r="X98">
            <v>2.9882927187316499E-2</v>
          </cell>
          <cell r="Z98">
            <v>13239</v>
          </cell>
          <cell r="AA98">
            <v>2.3028713269124059E-2</v>
          </cell>
          <cell r="AB98">
            <v>0.47609336052571938</v>
          </cell>
        </row>
        <row r="99">
          <cell r="B99" t="str">
            <v xml:space="preserve">Volvo S40/V40 Imp  .  .  .  .  .  .  .  .  .  .   </v>
          </cell>
          <cell r="C99">
            <v>3315</v>
          </cell>
          <cell r="D99">
            <v>1.3640459702008419E-2</v>
          </cell>
          <cell r="E99">
            <v>0</v>
          </cell>
          <cell r="F99">
            <v>0</v>
          </cell>
          <cell r="G99" t="str">
            <v>N.M.</v>
          </cell>
          <cell r="I99">
            <v>8706</v>
          </cell>
          <cell r="J99">
            <v>1.3312903699354081E-2</v>
          </cell>
          <cell r="K99">
            <v>0</v>
          </cell>
          <cell r="L99">
            <v>0</v>
          </cell>
          <cell r="M99" t="str">
            <v>N.M.</v>
          </cell>
          <cell r="O99" t="str">
            <v xml:space="preserve"> ボルボ S40/V40</v>
          </cell>
          <cell r="P99">
            <v>3315</v>
          </cell>
          <cell r="Q99">
            <v>1.3640459702008419E-2</v>
          </cell>
          <cell r="R99">
            <v>0</v>
          </cell>
          <cell r="S99">
            <v>0</v>
          </cell>
          <cell r="T99">
            <v>0</v>
          </cell>
          <cell r="U99" t="str">
            <v>N.M.</v>
          </cell>
          <cell r="W99">
            <v>8706</v>
          </cell>
          <cell r="X99">
            <v>1.3312903699354081E-2</v>
          </cell>
          <cell r="Z99">
            <v>0</v>
          </cell>
          <cell r="AA99">
            <v>0</v>
          </cell>
          <cell r="AB99" t="str">
            <v>N.M.</v>
          </cell>
        </row>
        <row r="100">
          <cell r="B100" t="str">
            <v xml:space="preserve">  Total Domestic</v>
          </cell>
          <cell r="C100">
            <v>198841</v>
          </cell>
          <cell r="D100">
            <v>0.81818481074119331</v>
          </cell>
          <cell r="E100">
            <v>185327</v>
          </cell>
          <cell r="F100">
            <v>0.83978448822751084</v>
          </cell>
          <cell r="G100">
            <v>7.2919758049285965E-2</v>
          </cell>
          <cell r="I100">
            <v>527732</v>
          </cell>
          <cell r="J100">
            <v>0.80698889215110592</v>
          </cell>
          <cell r="K100">
            <v>477062</v>
          </cell>
          <cell r="L100">
            <v>0.82983035044904163</v>
          </cell>
          <cell r="M100">
            <v>0.10621260968176038</v>
          </cell>
          <cell r="O100" t="str">
            <v xml:space="preserve">  国産車合計</v>
          </cell>
          <cell r="P100">
            <v>198841</v>
          </cell>
          <cell r="Q100">
            <v>0.81818481074119331</v>
          </cell>
          <cell r="R100">
            <v>185327</v>
          </cell>
          <cell r="S100">
            <v>185327</v>
          </cell>
          <cell r="T100">
            <v>0.83978448822751084</v>
          </cell>
          <cell r="U100">
            <v>7.2919758049285965E-2</v>
          </cell>
          <cell r="W100">
            <v>527732</v>
          </cell>
          <cell r="X100">
            <v>0.80698889215110592</v>
          </cell>
          <cell r="Z100">
            <v>477062</v>
          </cell>
          <cell r="AA100">
            <v>0.82983035044904163</v>
          </cell>
          <cell r="AB100">
            <v>0.10621260968176038</v>
          </cell>
        </row>
        <row r="101">
          <cell r="B101" t="str">
            <v xml:space="preserve">  Total Import</v>
          </cell>
          <cell r="C101">
            <v>44186</v>
          </cell>
          <cell r="D101">
            <v>0.18181518925880663</v>
          </cell>
          <cell r="E101">
            <v>35357</v>
          </cell>
          <cell r="F101">
            <v>0.16021551177248916</v>
          </cell>
          <cell r="G101">
            <v>0.24971009983878734</v>
          </cell>
          <cell r="I101">
            <v>126220</v>
          </cell>
          <cell r="J101">
            <v>0.19301110784889411</v>
          </cell>
          <cell r="K101">
            <v>97829</v>
          </cell>
          <cell r="L101">
            <v>0.17016964955095837</v>
          </cell>
          <cell r="M101">
            <v>0.2902104692882479</v>
          </cell>
          <cell r="O101" t="str">
            <v xml:space="preserve">  輸入車合計</v>
          </cell>
          <cell r="P101">
            <v>44186</v>
          </cell>
          <cell r="Q101">
            <v>0.18181518925880663</v>
          </cell>
          <cell r="R101">
            <v>35357</v>
          </cell>
          <cell r="S101">
            <v>35357</v>
          </cell>
          <cell r="T101">
            <v>0.16021551177248916</v>
          </cell>
          <cell r="U101">
            <v>0.24971009983878734</v>
          </cell>
          <cell r="W101">
            <v>126220</v>
          </cell>
          <cell r="X101">
            <v>0.19301110784889411</v>
          </cell>
          <cell r="Z101">
            <v>97829</v>
          </cell>
          <cell r="AA101">
            <v>0.17016964955095837</v>
          </cell>
          <cell r="AB101">
            <v>0.2902104692882479</v>
          </cell>
        </row>
        <row r="102">
          <cell r="B102" t="str">
            <v xml:space="preserve">  Total Upper Middle</v>
          </cell>
          <cell r="C102">
            <v>243027</v>
          </cell>
          <cell r="D102">
            <v>1</v>
          </cell>
          <cell r="E102">
            <v>220684</v>
          </cell>
          <cell r="F102">
            <v>1</v>
          </cell>
          <cell r="G102">
            <v>0.10124431313552407</v>
          </cell>
          <cell r="I102">
            <v>653952</v>
          </cell>
          <cell r="J102">
            <v>1</v>
          </cell>
          <cell r="K102">
            <v>574891</v>
          </cell>
          <cell r="L102">
            <v>1</v>
          </cell>
          <cell r="M102">
            <v>0.13752346096912293</v>
          </cell>
          <cell r="O102" t="str">
            <v xml:space="preserve">  上位中型乗用車合計</v>
          </cell>
          <cell r="P102">
            <v>243027</v>
          </cell>
          <cell r="Q102">
            <v>1</v>
          </cell>
          <cell r="R102">
            <v>220684</v>
          </cell>
          <cell r="S102">
            <v>220684</v>
          </cell>
          <cell r="T102">
            <v>1</v>
          </cell>
          <cell r="U102">
            <v>0.10124431313552407</v>
          </cell>
          <cell r="W102">
            <v>653952</v>
          </cell>
          <cell r="X102">
            <v>1</v>
          </cell>
          <cell r="Z102">
            <v>574891</v>
          </cell>
          <cell r="AA102">
            <v>1</v>
          </cell>
          <cell r="AB102">
            <v>0.13752346096912293</v>
          </cell>
        </row>
        <row r="104">
          <cell r="B104" t="str">
            <v>Middle Speciality</v>
          </cell>
          <cell r="O104" t="str">
            <v>中型スペシャルティ</v>
          </cell>
        </row>
        <row r="105">
          <cell r="B105" t="str">
            <v>Acura CL .  .  .  .  .  .  .  .  .  .  .  .  .  .  .  .  .  .  .</v>
          </cell>
          <cell r="C105">
            <v>2168</v>
          </cell>
          <cell r="D105">
            <v>3.3135660573454788E-2</v>
          </cell>
          <cell r="E105">
            <v>1881</v>
          </cell>
          <cell r="F105">
            <v>3.8289296909986566E-2</v>
          </cell>
          <cell r="G105">
            <v>0.15257841573631037</v>
          </cell>
          <cell r="I105">
            <v>3925</v>
          </cell>
          <cell r="J105">
            <v>2.8256518796884223E-2</v>
          </cell>
          <cell r="K105">
            <v>5368</v>
          </cell>
          <cell r="L105">
            <v>4.3564356435643561E-2</v>
          </cell>
          <cell r="M105">
            <v>-0.26881520119225033</v>
          </cell>
          <cell r="O105" t="str">
            <v xml:space="preserve"> アキュラ CL</v>
          </cell>
          <cell r="P105">
            <v>2168</v>
          </cell>
          <cell r="Q105">
            <v>3.3135660573454788E-2</v>
          </cell>
          <cell r="R105">
            <v>1881</v>
          </cell>
          <cell r="S105">
            <v>1881</v>
          </cell>
          <cell r="T105">
            <v>3.8289296909986566E-2</v>
          </cell>
          <cell r="U105">
            <v>0.15257841573631037</v>
          </cell>
          <cell r="W105">
            <v>3925</v>
          </cell>
          <cell r="X105">
            <v>2.8256518796884223E-2</v>
          </cell>
          <cell r="Z105">
            <v>5368</v>
          </cell>
          <cell r="AA105">
            <v>4.3564356435643561E-2</v>
          </cell>
          <cell r="AB105">
            <v>-0.26881520119225033</v>
          </cell>
        </row>
        <row r="106">
          <cell r="B106" t="str">
            <v xml:space="preserve">BMW 318TI Imp.   .  .  .  .  .  .  .  .  .  .  .  .  .  . </v>
          </cell>
          <cell r="C106">
            <v>0</v>
          </cell>
          <cell r="D106">
            <v>0</v>
          </cell>
          <cell r="E106">
            <v>94</v>
          </cell>
          <cell r="F106">
            <v>1.9134470545128853E-3</v>
          </cell>
          <cell r="G106">
            <v>-1</v>
          </cell>
          <cell r="I106">
            <v>4</v>
          </cell>
          <cell r="J106">
            <v>2.8796452277079463E-5</v>
          </cell>
          <cell r="K106">
            <v>252</v>
          </cell>
          <cell r="L106">
            <v>2.0451225450413895E-3</v>
          </cell>
          <cell r="M106">
            <v>-0.98412698412698418</v>
          </cell>
          <cell r="O106" t="str">
            <v xml:space="preserve"> BMW 318TI</v>
          </cell>
          <cell r="P106">
            <v>0</v>
          </cell>
          <cell r="Q106">
            <v>0</v>
          </cell>
          <cell r="R106">
            <v>94</v>
          </cell>
          <cell r="S106">
            <v>94</v>
          </cell>
          <cell r="T106">
            <v>1.9134470545128853E-3</v>
          </cell>
          <cell r="U106">
            <v>-1</v>
          </cell>
          <cell r="W106">
            <v>4</v>
          </cell>
          <cell r="X106">
            <v>2.8796452277079463E-5</v>
          </cell>
          <cell r="Z106">
            <v>252</v>
          </cell>
          <cell r="AA106">
            <v>2.0451225450413895E-3</v>
          </cell>
          <cell r="AB106">
            <v>-0.98412698412698418</v>
          </cell>
        </row>
        <row r="107">
          <cell r="B107" t="str">
            <v>BMW Z3 Roadster .  .  .  .  .  .  .  .  .  .  .  .  .  .</v>
          </cell>
          <cell r="C107">
            <v>13500</v>
          </cell>
          <cell r="D107">
            <v>0.20633367977012901</v>
          </cell>
          <cell r="E107">
            <v>1784</v>
          </cell>
          <cell r="F107">
            <v>3.6314782396287097E-2</v>
          </cell>
          <cell r="G107">
            <v>6.5672645739910314</v>
          </cell>
          <cell r="I107">
            <v>16205</v>
          </cell>
          <cell r="J107">
            <v>0.11666162728751818</v>
          </cell>
          <cell r="K107">
            <v>4202</v>
          </cell>
          <cell r="L107">
            <v>3.4101606881999674E-2</v>
          </cell>
          <cell r="M107">
            <v>2.856496906235126</v>
          </cell>
          <cell r="O107" t="str">
            <v xml:space="preserve"> BMW Z3 ロードスター</v>
          </cell>
          <cell r="P107">
            <v>13500</v>
          </cell>
          <cell r="Q107">
            <v>0.20633367977012901</v>
          </cell>
          <cell r="R107">
            <v>1784</v>
          </cell>
          <cell r="S107">
            <v>1784</v>
          </cell>
          <cell r="T107">
            <v>3.6314782396287097E-2</v>
          </cell>
          <cell r="U107">
            <v>6.5672645739910314</v>
          </cell>
          <cell r="W107">
            <v>16205</v>
          </cell>
          <cell r="X107">
            <v>0.11666162728751818</v>
          </cell>
          <cell r="Z107">
            <v>4202</v>
          </cell>
          <cell r="AA107">
            <v>3.4101606881999674E-2</v>
          </cell>
          <cell r="AB107">
            <v>2.856496906235126</v>
          </cell>
        </row>
        <row r="108">
          <cell r="B108" t="str">
            <v>Chevrolet Camaro.  .  .  .  .  .  .  .  .  .  .  .  .  .</v>
          </cell>
          <cell r="C108">
            <v>4240</v>
          </cell>
          <cell r="D108">
            <v>6.480405942409978E-2</v>
          </cell>
          <cell r="E108">
            <v>3968</v>
          </cell>
          <cell r="F108">
            <v>8.0771892684118385E-2</v>
          </cell>
          <cell r="G108">
            <v>6.8548387096774244E-2</v>
          </cell>
          <cell r="I108">
            <v>10229</v>
          </cell>
          <cell r="J108">
            <v>7.3639727585561462E-2</v>
          </cell>
          <cell r="K108">
            <v>9243</v>
          </cell>
          <cell r="L108">
            <v>7.5012173348482383E-2</v>
          </cell>
          <cell r="M108">
            <v>0.10667532186519524</v>
          </cell>
          <cell r="O108" t="str">
            <v xml:space="preserve"> シボレー カマロ</v>
          </cell>
          <cell r="P108">
            <v>4240</v>
          </cell>
          <cell r="Q108">
            <v>6.480405942409978E-2</v>
          </cell>
          <cell r="R108">
            <v>3968</v>
          </cell>
          <cell r="S108">
            <v>3968</v>
          </cell>
          <cell r="T108">
            <v>8.0771892684118385E-2</v>
          </cell>
          <cell r="U108">
            <v>6.8548387096774244E-2</v>
          </cell>
          <cell r="W108">
            <v>10229</v>
          </cell>
          <cell r="X108">
            <v>7.3639727585561462E-2</v>
          </cell>
          <cell r="Z108">
            <v>9243</v>
          </cell>
          <cell r="AA108">
            <v>7.5012173348482383E-2</v>
          </cell>
          <cell r="AB108">
            <v>0.10667532186519524</v>
          </cell>
        </row>
        <row r="109">
          <cell r="B109" t="str">
            <v>Chrysler Sebring .  .  .  .  .  .  .  .  .  .  .  .  .  .  .</v>
          </cell>
          <cell r="C109">
            <v>1600</v>
          </cell>
          <cell r="D109">
            <v>2.4454362046830103E-2</v>
          </cell>
          <cell r="E109">
            <v>2479</v>
          </cell>
          <cell r="F109">
            <v>5.046207710784513E-2</v>
          </cell>
          <cell r="G109">
            <v>-0.35457845905607099</v>
          </cell>
          <cell r="I109">
            <v>4264</v>
          </cell>
          <cell r="J109">
            <v>3.0697018127366707E-2</v>
          </cell>
          <cell r="K109">
            <v>6390</v>
          </cell>
          <cell r="L109">
            <v>5.185846453497809E-2</v>
          </cell>
          <cell r="M109">
            <v>-0.33270735524256656</v>
          </cell>
          <cell r="O109" t="str">
            <v xml:space="preserve"> クライスラー セブリング</v>
          </cell>
          <cell r="P109">
            <v>1600</v>
          </cell>
          <cell r="Q109">
            <v>2.4454362046830103E-2</v>
          </cell>
          <cell r="R109">
            <v>2479</v>
          </cell>
          <cell r="S109">
            <v>2479</v>
          </cell>
          <cell r="T109">
            <v>5.046207710784513E-2</v>
          </cell>
          <cell r="U109">
            <v>-0.35457845905607099</v>
          </cell>
          <cell r="W109">
            <v>4264</v>
          </cell>
          <cell r="X109">
            <v>3.0697018127366707E-2</v>
          </cell>
          <cell r="Z109">
            <v>6390</v>
          </cell>
          <cell r="AA109">
            <v>5.185846453497809E-2</v>
          </cell>
          <cell r="AB109">
            <v>-0.33270735524256656</v>
          </cell>
        </row>
        <row r="110">
          <cell r="B110" t="str">
            <v>Chrysler Sebring Conv.  .  .  .  .  .  .  .  .  .  .  .</v>
          </cell>
          <cell r="C110">
            <v>6145</v>
          </cell>
          <cell r="D110">
            <v>9.392003423610687E-2</v>
          </cell>
          <cell r="E110">
            <v>6120</v>
          </cell>
          <cell r="F110">
            <v>0.12457761674062615</v>
          </cell>
          <cell r="G110">
            <v>4.0849673202614234E-3</v>
          </cell>
          <cell r="I110">
            <v>16219</v>
          </cell>
          <cell r="J110">
            <v>0.11676241487048795</v>
          </cell>
          <cell r="K110">
            <v>16241</v>
          </cell>
          <cell r="L110">
            <v>0.13180490180165558</v>
          </cell>
          <cell r="M110">
            <v>-1.3545963918477621E-3</v>
          </cell>
          <cell r="O110" t="str">
            <v xml:space="preserve"> ｸﾗｲｽﾗｰ ｾﾌﾞﾘﾝｸﾞ ｺﾝﾊﾞｰﾁﾌﾞﾙ</v>
          </cell>
          <cell r="P110">
            <v>6145</v>
          </cell>
          <cell r="Q110">
            <v>9.392003423610687E-2</v>
          </cell>
          <cell r="R110">
            <v>6120</v>
          </cell>
          <cell r="S110">
            <v>6120</v>
          </cell>
          <cell r="T110">
            <v>0.12457761674062615</v>
          </cell>
          <cell r="U110">
            <v>4.0849673202614234E-3</v>
          </cell>
          <cell r="W110">
            <v>16219</v>
          </cell>
          <cell r="X110">
            <v>0.11676241487048795</v>
          </cell>
          <cell r="Z110">
            <v>16241</v>
          </cell>
          <cell r="AA110">
            <v>0.13180490180165558</v>
          </cell>
          <cell r="AB110">
            <v>-1.3545963918477621E-3</v>
          </cell>
        </row>
        <row r="111">
          <cell r="B111" t="str">
            <v>Dodge Avenger  .  .  .  .  .  .  .  .  .  .  .  .  .  .  .</v>
          </cell>
          <cell r="C111">
            <v>969</v>
          </cell>
          <cell r="D111">
            <v>1.4810173014611482E-2</v>
          </cell>
          <cell r="E111">
            <v>1593</v>
          </cell>
          <cell r="F111">
            <v>3.242682082807475E-2</v>
          </cell>
          <cell r="G111">
            <v>-0.39171374764595102</v>
          </cell>
          <cell r="I111">
            <v>2577</v>
          </cell>
          <cell r="J111">
            <v>1.8552114379508444E-2</v>
          </cell>
          <cell r="K111">
            <v>4607</v>
          </cell>
          <cell r="L111">
            <v>3.7388410972244768E-2</v>
          </cell>
          <cell r="M111">
            <v>-0.44063381810288693</v>
          </cell>
          <cell r="O111" t="str">
            <v xml:space="preserve"> ドッジ アベンジャー</v>
          </cell>
          <cell r="P111">
            <v>969</v>
          </cell>
          <cell r="Q111">
            <v>1.4810173014611482E-2</v>
          </cell>
          <cell r="R111">
            <v>1593</v>
          </cell>
          <cell r="S111">
            <v>1593</v>
          </cell>
          <cell r="T111">
            <v>3.242682082807475E-2</v>
          </cell>
          <cell r="U111">
            <v>-0.39171374764595102</v>
          </cell>
          <cell r="W111">
            <v>2577</v>
          </cell>
          <cell r="X111">
            <v>1.8552114379508444E-2</v>
          </cell>
          <cell r="Z111">
            <v>4607</v>
          </cell>
          <cell r="AA111">
            <v>3.7388410972244768E-2</v>
          </cell>
          <cell r="AB111">
            <v>-0.44063381810288693</v>
          </cell>
        </row>
        <row r="112">
          <cell r="B112" t="str">
            <v xml:space="preserve">Ford Mustang .  .  .  .  .  .  .  .  .  .  .  .  .  .  .  . </v>
          </cell>
          <cell r="C112">
            <v>17661</v>
          </cell>
          <cell r="D112">
            <v>0.26993030506816651</v>
          </cell>
          <cell r="E112">
            <v>16570</v>
          </cell>
          <cell r="F112">
            <v>0.33729593290721815</v>
          </cell>
          <cell r="G112">
            <v>6.5841882920941508E-2</v>
          </cell>
          <cell r="I112">
            <v>40992</v>
          </cell>
          <cell r="J112">
            <v>0.29510604293551035</v>
          </cell>
          <cell r="K112">
            <v>41461</v>
          </cell>
          <cell r="L112">
            <v>0.33647946761889302</v>
          </cell>
          <cell r="M112">
            <v>-1.131183521863921E-2</v>
          </cell>
          <cell r="O112" t="str">
            <v xml:space="preserve"> フォード ムスタング</v>
          </cell>
          <cell r="P112">
            <v>17661</v>
          </cell>
          <cell r="Q112">
            <v>0.26993030506816651</v>
          </cell>
          <cell r="R112">
            <v>16570</v>
          </cell>
          <cell r="S112">
            <v>16570</v>
          </cell>
          <cell r="T112">
            <v>0.33729593290721815</v>
          </cell>
          <cell r="U112">
            <v>6.5841882920941508E-2</v>
          </cell>
          <cell r="W112">
            <v>40992</v>
          </cell>
          <cell r="X112">
            <v>0.29510604293551035</v>
          </cell>
          <cell r="Z112">
            <v>41461</v>
          </cell>
          <cell r="AA112">
            <v>0.33647946761889302</v>
          </cell>
          <cell r="AB112">
            <v>-1.131183521863921E-2</v>
          </cell>
        </row>
        <row r="113">
          <cell r="B113" t="str">
            <v>Honda S2000 Imp.  .  .  .  .  .  .  .  .  .  .  .  .  .</v>
          </cell>
          <cell r="C113">
            <v>884</v>
          </cell>
          <cell r="D113">
            <v>1.3511035030873633E-2</v>
          </cell>
          <cell r="E113">
            <v>0</v>
          </cell>
          <cell r="F113">
            <v>0</v>
          </cell>
          <cell r="G113" t="str">
            <v>N.M.</v>
          </cell>
          <cell r="I113">
            <v>2088</v>
          </cell>
          <cell r="J113">
            <v>1.503174808863548E-2</v>
          </cell>
          <cell r="K113">
            <v>0</v>
          </cell>
          <cell r="L113">
            <v>0</v>
          </cell>
          <cell r="M113" t="str">
            <v>N.M.</v>
          </cell>
          <cell r="O113" t="str">
            <v xml:space="preserve"> 本田 S2000</v>
          </cell>
          <cell r="P113">
            <v>884</v>
          </cell>
          <cell r="Q113">
            <v>1.3511035030873633E-2</v>
          </cell>
          <cell r="R113">
            <v>0</v>
          </cell>
          <cell r="S113">
            <v>0</v>
          </cell>
          <cell r="T113">
            <v>0</v>
          </cell>
          <cell r="U113" t="str">
            <v>N.M.</v>
          </cell>
          <cell r="W113">
            <v>2088</v>
          </cell>
          <cell r="X113">
            <v>1.503174808863548E-2</v>
          </cell>
          <cell r="Z113">
            <v>0</v>
          </cell>
          <cell r="AA113">
            <v>0</v>
          </cell>
          <cell r="AB113" t="str">
            <v>N.M.</v>
          </cell>
        </row>
        <row r="114">
          <cell r="B114" t="str">
            <v>Honda Prelude Imp. .  .  .  .  .  .  .  .  .  .  .  .  .</v>
          </cell>
          <cell r="C114">
            <v>780</v>
          </cell>
          <cell r="D114">
            <v>1.1921501497829676E-2</v>
          </cell>
          <cell r="E114">
            <v>1064</v>
          </cell>
          <cell r="F114">
            <v>2.1658592191507554E-2</v>
          </cell>
          <cell r="G114">
            <v>-0.26691729323308266</v>
          </cell>
          <cell r="I114">
            <v>2026</v>
          </cell>
          <cell r="J114">
            <v>1.4585403078340749E-2</v>
          </cell>
          <cell r="K114">
            <v>2962</v>
          </cell>
          <cell r="L114">
            <v>2.403830546989125E-2</v>
          </cell>
          <cell r="M114">
            <v>-0.31600270087778526</v>
          </cell>
          <cell r="O114" t="str">
            <v xml:space="preserve"> 本田 プレリュード</v>
          </cell>
          <cell r="P114">
            <v>780</v>
          </cell>
          <cell r="Q114">
            <v>1.1921501497829676E-2</v>
          </cell>
          <cell r="R114">
            <v>1064</v>
          </cell>
          <cell r="S114">
            <v>1064</v>
          </cell>
          <cell r="T114">
            <v>2.1658592191507554E-2</v>
          </cell>
          <cell r="U114">
            <v>-0.26691729323308266</v>
          </cell>
          <cell r="W114">
            <v>2026</v>
          </cell>
          <cell r="X114">
            <v>1.4585403078340749E-2</v>
          </cell>
          <cell r="Z114">
            <v>2962</v>
          </cell>
          <cell r="AA114">
            <v>2.403830546989125E-2</v>
          </cell>
          <cell r="AB114">
            <v>-0.31600270087778526</v>
          </cell>
        </row>
        <row r="115">
          <cell r="B115" t="str">
            <v>Mazda Miata Imp.  .  .  .  .  .  .  .  .  .  .  .  .  .  .</v>
          </cell>
          <cell r="C115">
            <v>1499</v>
          </cell>
          <cell r="D115">
            <v>2.2910680442623954E-2</v>
          </cell>
          <cell r="E115">
            <v>1880</v>
          </cell>
          <cell r="F115">
            <v>3.8268941090257705E-2</v>
          </cell>
          <cell r="G115">
            <v>-0.20265957446808514</v>
          </cell>
          <cell r="I115">
            <v>3298</v>
          </cell>
          <cell r="J115">
            <v>2.3742674902452018E-2</v>
          </cell>
          <cell r="K115">
            <v>3828</v>
          </cell>
          <cell r="L115">
            <v>3.1066385327057296E-2</v>
          </cell>
          <cell r="M115">
            <v>-0.13845350052246608</v>
          </cell>
          <cell r="O115" t="str">
            <v xml:space="preserve"> マツダ ミアタ</v>
          </cell>
          <cell r="P115">
            <v>1499</v>
          </cell>
          <cell r="Q115">
            <v>2.2910680442623954E-2</v>
          </cell>
          <cell r="R115">
            <v>1880</v>
          </cell>
          <cell r="S115">
            <v>1880</v>
          </cell>
          <cell r="T115">
            <v>3.8268941090257705E-2</v>
          </cell>
          <cell r="U115">
            <v>-0.20265957446808514</v>
          </cell>
          <cell r="W115">
            <v>3298</v>
          </cell>
          <cell r="X115">
            <v>2.3742674902452018E-2</v>
          </cell>
          <cell r="Z115">
            <v>3828</v>
          </cell>
          <cell r="AA115">
            <v>3.1066385327057296E-2</v>
          </cell>
          <cell r="AB115">
            <v>-0.13845350052246608</v>
          </cell>
        </row>
        <row r="116">
          <cell r="B116" t="str">
            <v>Mazda MX-6 .  .  .  .  .  .  .  .  .  .  .  .  .  .  .  .  .</v>
          </cell>
          <cell r="C116">
            <v>0</v>
          </cell>
          <cell r="D116">
            <v>0</v>
          </cell>
          <cell r="E116">
            <v>1</v>
          </cell>
          <cell r="F116">
            <v>2.0355819728860482E-5</v>
          </cell>
          <cell r="G116">
            <v>-1</v>
          </cell>
          <cell r="I116">
            <v>0</v>
          </cell>
          <cell r="J116">
            <v>0</v>
          </cell>
          <cell r="K116">
            <v>7</v>
          </cell>
          <cell r="L116">
            <v>5.6808959584483036E-5</v>
          </cell>
          <cell r="M116">
            <v>-1</v>
          </cell>
          <cell r="O116" t="str">
            <v xml:space="preserve"> マツダ MX-6</v>
          </cell>
          <cell r="P116">
            <v>0</v>
          </cell>
          <cell r="Q116">
            <v>0</v>
          </cell>
          <cell r="R116">
            <v>1</v>
          </cell>
          <cell r="S116">
            <v>1</v>
          </cell>
          <cell r="T116">
            <v>2.0355819728860482E-5</v>
          </cell>
          <cell r="U116">
            <v>-1</v>
          </cell>
          <cell r="W116">
            <v>0</v>
          </cell>
          <cell r="X116">
            <v>0</v>
          </cell>
          <cell r="Z116">
            <v>7</v>
          </cell>
          <cell r="AA116">
            <v>5.6808959584483036E-5</v>
          </cell>
          <cell r="AB116">
            <v>-1</v>
          </cell>
        </row>
        <row r="117">
          <cell r="B117" t="str">
            <v xml:space="preserve">Mercury Cougar (FWD) .  .  .  .  .  .  .  .  .  .  </v>
          </cell>
          <cell r="C117">
            <v>4383</v>
          </cell>
          <cell r="D117">
            <v>6.698966803203521E-2</v>
          </cell>
          <cell r="E117">
            <v>6112</v>
          </cell>
          <cell r="F117">
            <v>0.12441477018279526</v>
          </cell>
          <cell r="G117">
            <v>-0.28288612565445026</v>
          </cell>
          <cell r="I117">
            <v>9876</v>
          </cell>
          <cell r="J117">
            <v>7.10984406721092E-2</v>
          </cell>
          <cell r="K117">
            <v>14672</v>
          </cell>
          <cell r="L117">
            <v>0.11907157928907645</v>
          </cell>
          <cell r="M117">
            <v>-0.32688113413304254</v>
          </cell>
          <cell r="O117" t="str">
            <v xml:space="preserve"> マーキュリー クーガー</v>
          </cell>
          <cell r="P117">
            <v>4383</v>
          </cell>
          <cell r="Q117">
            <v>6.698966803203521E-2</v>
          </cell>
          <cell r="R117">
            <v>6112</v>
          </cell>
          <cell r="S117">
            <v>6112</v>
          </cell>
          <cell r="T117">
            <v>0.12441477018279526</v>
          </cell>
          <cell r="U117">
            <v>-0.28288612565445026</v>
          </cell>
          <cell r="W117">
            <v>9876</v>
          </cell>
          <cell r="X117">
            <v>7.10984406721092E-2</v>
          </cell>
          <cell r="Z117">
            <v>14672</v>
          </cell>
          <cell r="AA117">
            <v>0.11907157928907645</v>
          </cell>
          <cell r="AB117">
            <v>-0.32688113413304254</v>
          </cell>
        </row>
        <row r="118">
          <cell r="B118" t="str">
            <v xml:space="preserve">Mitsubishi Eclipse Spyder .  .  .  .  .  .  .  .  .  . </v>
          </cell>
          <cell r="C118">
            <v>1461</v>
          </cell>
          <cell r="D118">
            <v>2.2329889344011738E-2</v>
          </cell>
          <cell r="E118">
            <v>798</v>
          </cell>
          <cell r="F118">
            <v>1.6243944143630663E-2</v>
          </cell>
          <cell r="G118">
            <v>0.83082706766917291</v>
          </cell>
          <cell r="I118">
            <v>1913</v>
          </cell>
          <cell r="J118">
            <v>1.3771903301513254E-2</v>
          </cell>
          <cell r="K118">
            <v>2537</v>
          </cell>
          <cell r="L118">
            <v>2.0589190066547639E-2</v>
          </cell>
          <cell r="M118">
            <v>-0.24595979503350418</v>
          </cell>
          <cell r="O118" t="str">
            <v xml:space="preserve"> 三菱エクリプス スパイダ</v>
          </cell>
          <cell r="P118">
            <v>1461</v>
          </cell>
          <cell r="Q118">
            <v>2.2329889344011738E-2</v>
          </cell>
          <cell r="R118">
            <v>798</v>
          </cell>
          <cell r="S118">
            <v>798</v>
          </cell>
          <cell r="T118">
            <v>1.6243944143630663E-2</v>
          </cell>
          <cell r="U118">
            <v>0.83082706766917291</v>
          </cell>
          <cell r="W118">
            <v>1913</v>
          </cell>
          <cell r="X118">
            <v>1.3771903301513254E-2</v>
          </cell>
          <cell r="Z118">
            <v>2537</v>
          </cell>
          <cell r="AA118">
            <v>2.0589190066547639E-2</v>
          </cell>
          <cell r="AB118">
            <v>-0.24595979503350418</v>
          </cell>
        </row>
        <row r="119">
          <cell r="B119" t="str">
            <v>Nissan 240SX Imp.  .  .  .  .  .  .  .  .  .  .  .  .  .</v>
          </cell>
          <cell r="C119">
            <v>4</v>
          </cell>
          <cell r="D119">
            <v>6.113590511707526E-5</v>
          </cell>
          <cell r="E119">
            <v>250</v>
          </cell>
          <cell r="F119">
            <v>5.0889549322151199E-3</v>
          </cell>
          <cell r="G119">
            <v>-0.98399999999999999</v>
          </cell>
          <cell r="I119">
            <v>10</v>
          </cell>
          <cell r="J119">
            <v>7.1991130692698657E-5</v>
          </cell>
          <cell r="K119">
            <v>458</v>
          </cell>
          <cell r="L119">
            <v>3.7169290699561762E-3</v>
          </cell>
          <cell r="M119">
            <v>-0.97816593886462877</v>
          </cell>
          <cell r="O119" t="str">
            <v xml:space="preserve"> 日産 240SX</v>
          </cell>
          <cell r="P119">
            <v>4</v>
          </cell>
          <cell r="Q119">
            <v>6.113590511707526E-5</v>
          </cell>
          <cell r="R119">
            <v>250</v>
          </cell>
          <cell r="S119">
            <v>250</v>
          </cell>
          <cell r="T119">
            <v>5.0889549322151199E-3</v>
          </cell>
          <cell r="U119">
            <v>-0.98399999999999999</v>
          </cell>
          <cell r="W119">
            <v>10</v>
          </cell>
          <cell r="X119">
            <v>7.1991130692698657E-5</v>
          </cell>
          <cell r="Z119">
            <v>458</v>
          </cell>
          <cell r="AA119">
            <v>3.7169290699561762E-3</v>
          </cell>
          <cell r="AB119">
            <v>-0.97816593886462877</v>
          </cell>
        </row>
        <row r="120">
          <cell r="B120" t="str">
            <v xml:space="preserve">Pontiac Firebird  .  .  .  .  .  .  .  .  .  .  .  .  .  .  . </v>
          </cell>
          <cell r="C120">
            <v>3067</v>
          </cell>
          <cell r="D120">
            <v>4.6875955248517454E-2</v>
          </cell>
          <cell r="E120">
            <v>3426</v>
          </cell>
          <cell r="F120">
            <v>6.9739038391076008E-2</v>
          </cell>
          <cell r="G120">
            <v>-0.10478692352597785</v>
          </cell>
          <cell r="I120">
            <v>8011</v>
          </cell>
          <cell r="J120">
            <v>5.7672094797920896E-2</v>
          </cell>
          <cell r="K120">
            <v>7923</v>
          </cell>
          <cell r="L120">
            <v>6.4299626683979871E-2</v>
          </cell>
          <cell r="M120">
            <v>1.1106903950523828E-2</v>
          </cell>
          <cell r="O120" t="str">
            <v xml:space="preserve"> ポンティアック ファイアバード</v>
          </cell>
          <cell r="P120">
            <v>3067</v>
          </cell>
          <cell r="Q120">
            <v>4.6875955248517454E-2</v>
          </cell>
          <cell r="R120">
            <v>3426</v>
          </cell>
          <cell r="S120">
            <v>3426</v>
          </cell>
          <cell r="T120">
            <v>6.9739038391076008E-2</v>
          </cell>
          <cell r="U120">
            <v>-0.10478692352597785</v>
          </cell>
          <cell r="W120">
            <v>8011</v>
          </cell>
          <cell r="X120">
            <v>5.7672094797920896E-2</v>
          </cell>
          <cell r="Z120">
            <v>7923</v>
          </cell>
          <cell r="AA120">
            <v>6.4299626683979871E-2</v>
          </cell>
          <cell r="AB120">
            <v>1.1106903950523828E-2</v>
          </cell>
        </row>
        <row r="121">
          <cell r="B121" t="str">
            <v xml:space="preserve">Toyota Celica Imp.   .  .  .  .  .  .  .  .  .  .  .  .  . </v>
          </cell>
          <cell r="C121">
            <v>5370</v>
          </cell>
          <cell r="D121">
            <v>8.2074952619673527E-2</v>
          </cell>
          <cell r="E121">
            <v>590</v>
          </cell>
          <cell r="F121">
            <v>1.2009933640027684E-2</v>
          </cell>
          <cell r="G121">
            <v>8.101694915254237</v>
          </cell>
          <cell r="I121">
            <v>13442</v>
          </cell>
          <cell r="J121">
            <v>9.6770477877125533E-2</v>
          </cell>
          <cell r="K121">
            <v>1539</v>
          </cell>
          <cell r="L121">
            <v>1.2489855542931342E-2</v>
          </cell>
          <cell r="M121">
            <v>7.7342430149447701</v>
          </cell>
          <cell r="O121" t="str">
            <v xml:space="preserve"> トヨタ セリカ</v>
          </cell>
          <cell r="P121">
            <v>5370</v>
          </cell>
          <cell r="Q121">
            <v>8.2074952619673527E-2</v>
          </cell>
          <cell r="R121">
            <v>590</v>
          </cell>
          <cell r="S121">
            <v>590</v>
          </cell>
          <cell r="T121">
            <v>1.2009933640027684E-2</v>
          </cell>
          <cell r="U121">
            <v>8.101694915254237</v>
          </cell>
          <cell r="W121">
            <v>13442</v>
          </cell>
          <cell r="X121">
            <v>9.6770477877125533E-2</v>
          </cell>
          <cell r="Z121">
            <v>1539</v>
          </cell>
          <cell r="AA121">
            <v>1.2489855542931342E-2</v>
          </cell>
          <cell r="AB121">
            <v>7.7342430149447701</v>
          </cell>
        </row>
        <row r="122">
          <cell r="B122" t="str">
            <v>Volkswagen Cabriolet Imp.  .  .  .  .  .  .  .  .  .</v>
          </cell>
          <cell r="C122">
            <v>1697</v>
          </cell>
          <cell r="D122">
            <v>2.5936907745919179E-2</v>
          </cell>
          <cell r="E122">
            <v>516</v>
          </cell>
          <cell r="F122">
            <v>1.0503602980092008E-2</v>
          </cell>
          <cell r="G122">
            <v>2.2887596899224807</v>
          </cell>
          <cell r="I122">
            <v>3827</v>
          </cell>
          <cell r="J122">
            <v>2.7551005716095776E-2</v>
          </cell>
          <cell r="K122">
            <v>1530</v>
          </cell>
          <cell r="L122">
            <v>1.2416815452037006E-2</v>
          </cell>
          <cell r="M122">
            <v>1.5013071895424837</v>
          </cell>
          <cell r="O122" t="str">
            <v xml:space="preserve"> VW カブリオレ</v>
          </cell>
          <cell r="P122">
            <v>1697</v>
          </cell>
          <cell r="Q122">
            <v>2.5936907745919179E-2</v>
          </cell>
          <cell r="R122">
            <v>516</v>
          </cell>
          <cell r="S122">
            <v>516</v>
          </cell>
          <cell r="T122">
            <v>1.0503602980092008E-2</v>
          </cell>
          <cell r="U122">
            <v>2.2887596899224807</v>
          </cell>
          <cell r="W122">
            <v>3827</v>
          </cell>
          <cell r="X122">
            <v>2.7551005716095776E-2</v>
          </cell>
          <cell r="Z122">
            <v>1530</v>
          </cell>
          <cell r="AA122">
            <v>1.2416815452037006E-2</v>
          </cell>
          <cell r="AB122">
            <v>1.5013071895424837</v>
          </cell>
        </row>
        <row r="123">
          <cell r="B123" t="str">
            <v xml:space="preserve">  Total Domestic</v>
          </cell>
          <cell r="C123">
            <v>55194</v>
          </cell>
          <cell r="D123">
            <v>0.84358378675796297</v>
          </cell>
          <cell r="E123">
            <v>44732</v>
          </cell>
          <cell r="F123">
            <v>0.9105565281113871</v>
          </cell>
          <cell r="G123">
            <v>0.23388178485200761</v>
          </cell>
          <cell r="I123">
            <v>114211</v>
          </cell>
          <cell r="J123">
            <v>0.82221790275438067</v>
          </cell>
          <cell r="K123">
            <v>112651</v>
          </cell>
          <cell r="L123">
            <v>0.91422658659308553</v>
          </cell>
          <cell r="M123">
            <v>1.3848079466671326E-2</v>
          </cell>
          <cell r="O123" t="str">
            <v xml:space="preserve">  国産車合計</v>
          </cell>
          <cell r="P123">
            <v>55194</v>
          </cell>
          <cell r="Q123">
            <v>0.84358378675796297</v>
          </cell>
          <cell r="R123">
            <v>44732</v>
          </cell>
          <cell r="S123">
            <v>44732</v>
          </cell>
          <cell r="T123">
            <v>0.9105565281113871</v>
          </cell>
          <cell r="U123">
            <v>0.23388178485200761</v>
          </cell>
          <cell r="W123">
            <v>114211</v>
          </cell>
          <cell r="X123">
            <v>0.82221790275438067</v>
          </cell>
          <cell r="Z123">
            <v>112651</v>
          </cell>
          <cell r="AA123">
            <v>0.91422658659308553</v>
          </cell>
          <cell r="AB123">
            <v>1.3848079466671326E-2</v>
          </cell>
        </row>
        <row r="124">
          <cell r="B124" t="str">
            <v xml:space="preserve">  Total Import</v>
          </cell>
          <cell r="C124">
            <v>10234</v>
          </cell>
          <cell r="D124">
            <v>0.15641621324203706</v>
          </cell>
          <cell r="E124">
            <v>4394</v>
          </cell>
          <cell r="F124">
            <v>8.9443471888612958E-2</v>
          </cell>
          <cell r="G124">
            <v>1.3290851160673647</v>
          </cell>
          <cell r="I124">
            <v>24695</v>
          </cell>
          <cell r="J124">
            <v>0.17778209724561933</v>
          </cell>
          <cell r="K124">
            <v>10569</v>
          </cell>
          <cell r="L124">
            <v>8.5773413406914467E-2</v>
          </cell>
          <cell r="M124">
            <v>1.3365502885798088</v>
          </cell>
          <cell r="O124" t="str">
            <v xml:space="preserve">  輸入車合計</v>
          </cell>
          <cell r="P124">
            <v>10234</v>
          </cell>
          <cell r="Q124">
            <v>0.15641621324203706</v>
          </cell>
          <cell r="R124">
            <v>4394</v>
          </cell>
          <cell r="S124">
            <v>4394</v>
          </cell>
          <cell r="T124">
            <v>8.9443471888612958E-2</v>
          </cell>
          <cell r="U124">
            <v>1.3290851160673647</v>
          </cell>
          <cell r="W124">
            <v>24695</v>
          </cell>
          <cell r="X124">
            <v>0.17778209724561933</v>
          </cell>
          <cell r="Z124">
            <v>10569</v>
          </cell>
          <cell r="AA124">
            <v>8.5773413406914467E-2</v>
          </cell>
          <cell r="AB124">
            <v>1.3365502885798088</v>
          </cell>
        </row>
        <row r="125">
          <cell r="B125" t="str">
            <v xml:space="preserve">  Total Middle Specialty</v>
          </cell>
          <cell r="C125">
            <v>65428</v>
          </cell>
          <cell r="D125">
            <v>1</v>
          </cell>
          <cell r="E125">
            <v>49126</v>
          </cell>
          <cell r="F125">
            <v>1</v>
          </cell>
          <cell r="G125">
            <v>0.33184057321988347</v>
          </cell>
          <cell r="I125">
            <v>138906</v>
          </cell>
          <cell r="J125">
            <v>1</v>
          </cell>
          <cell r="K125">
            <v>123220</v>
          </cell>
          <cell r="L125">
            <v>1</v>
          </cell>
          <cell r="M125">
            <v>0.12730076286317149</v>
          </cell>
          <cell r="O125" t="str">
            <v xml:space="preserve">  中型スペシャルティ合計</v>
          </cell>
          <cell r="P125">
            <v>65428</v>
          </cell>
          <cell r="Q125">
            <v>1</v>
          </cell>
          <cell r="R125">
            <v>49126</v>
          </cell>
          <cell r="S125">
            <v>49126</v>
          </cell>
          <cell r="T125">
            <v>1</v>
          </cell>
          <cell r="U125">
            <v>0.33184057321988347</v>
          </cell>
          <cell r="W125">
            <v>138906</v>
          </cell>
          <cell r="X125">
            <v>1</v>
          </cell>
          <cell r="Z125">
            <v>123220</v>
          </cell>
          <cell r="AA125">
            <v>1</v>
          </cell>
          <cell r="AB125">
            <v>0.12730076286317149</v>
          </cell>
        </row>
        <row r="127">
          <cell r="B127" t="str">
            <v xml:space="preserve">  Total Domestic Middle</v>
          </cell>
          <cell r="C127">
            <v>371156</v>
          </cell>
          <cell r="D127">
            <v>0.85447559321955857</v>
          </cell>
          <cell r="E127">
            <v>361933</v>
          </cell>
          <cell r="F127">
            <v>0.89100411611785091</v>
          </cell>
          <cell r="G127">
            <v>2.5482616948440784E-2</v>
          </cell>
          <cell r="I127">
            <v>993017</v>
          </cell>
          <cell r="J127">
            <v>0.85163020499665953</v>
          </cell>
          <cell r="K127">
            <v>927436</v>
          </cell>
          <cell r="L127">
            <v>0.88615279952837178</v>
          </cell>
          <cell r="M127">
            <v>7.0712156957461136E-2</v>
          </cell>
          <cell r="O127" t="str">
            <v xml:space="preserve">  国産中型乗用車合計</v>
          </cell>
          <cell r="P127">
            <v>371156</v>
          </cell>
          <cell r="Q127">
            <v>0.85447559321955857</v>
          </cell>
          <cell r="R127">
            <v>361933</v>
          </cell>
          <cell r="S127">
            <v>361933</v>
          </cell>
          <cell r="T127">
            <v>0.89100411611785091</v>
          </cell>
          <cell r="U127">
            <v>2.5482616948440784E-2</v>
          </cell>
          <cell r="W127">
            <v>993017</v>
          </cell>
          <cell r="X127">
            <v>0.85163020499665953</v>
          </cell>
          <cell r="Z127">
            <v>927436</v>
          </cell>
          <cell r="AA127">
            <v>0.88615279952837178</v>
          </cell>
          <cell r="AB127">
            <v>7.0712156957461136E-2</v>
          </cell>
        </row>
        <row r="128">
          <cell r="B128" t="str">
            <v xml:space="preserve">  Total Import Middle</v>
          </cell>
          <cell r="C128">
            <v>63211</v>
          </cell>
          <cell r="D128">
            <v>0.14552440678044143</v>
          </cell>
          <cell r="E128">
            <v>44275</v>
          </cell>
          <cell r="F128">
            <v>0.10899588388214905</v>
          </cell>
          <cell r="G128">
            <v>0.42769057029926594</v>
          </cell>
          <cell r="I128">
            <v>173002</v>
          </cell>
          <cell r="J128">
            <v>0.14836979500334044</v>
          </cell>
          <cell r="K128">
            <v>119151</v>
          </cell>
          <cell r="L128">
            <v>0.11384720047162826</v>
          </cell>
          <cell r="M128">
            <v>0.45195592147778862</v>
          </cell>
          <cell r="O128" t="str">
            <v xml:space="preserve">  輸入中型乗用車合計</v>
          </cell>
          <cell r="P128">
            <v>63211</v>
          </cell>
          <cell r="Q128">
            <v>0.14552440678044143</v>
          </cell>
          <cell r="R128">
            <v>44275</v>
          </cell>
          <cell r="S128">
            <v>44275</v>
          </cell>
          <cell r="T128">
            <v>0.10899588388214905</v>
          </cell>
          <cell r="U128">
            <v>0.42769057029926594</v>
          </cell>
          <cell r="W128">
            <v>173002</v>
          </cell>
          <cell r="X128">
            <v>0.14836979500334044</v>
          </cell>
          <cell r="Z128">
            <v>119151</v>
          </cell>
          <cell r="AA128">
            <v>0.11384720047162826</v>
          </cell>
          <cell r="AB128">
            <v>0.45195592147778862</v>
          </cell>
        </row>
        <row r="129">
          <cell r="B129" t="str">
            <v>Total Middle</v>
          </cell>
          <cell r="C129">
            <v>434367</v>
          </cell>
          <cell r="D129">
            <v>1</v>
          </cell>
          <cell r="E129">
            <v>406208</v>
          </cell>
          <cell r="F129">
            <v>1</v>
          </cell>
          <cell r="G129">
            <v>6.9321628328344209E-2</v>
          </cell>
          <cell r="I129">
            <v>1166019</v>
          </cell>
          <cell r="J129">
            <v>1</v>
          </cell>
          <cell r="K129">
            <v>1046587</v>
          </cell>
          <cell r="L129">
            <v>1</v>
          </cell>
          <cell r="M129">
            <v>0.11411569224536522</v>
          </cell>
          <cell r="O129" t="str">
            <v>中型乗用車販売合計</v>
          </cell>
          <cell r="P129">
            <v>434367</v>
          </cell>
          <cell r="Q129">
            <v>1</v>
          </cell>
          <cell r="R129">
            <v>406208</v>
          </cell>
          <cell r="S129">
            <v>406208</v>
          </cell>
          <cell r="T129">
            <v>1</v>
          </cell>
          <cell r="U129">
            <v>6.9321628328344209E-2</v>
          </cell>
          <cell r="W129">
            <v>1166019</v>
          </cell>
          <cell r="X129">
            <v>1</v>
          </cell>
          <cell r="Z129">
            <v>1046587</v>
          </cell>
          <cell r="AA129">
            <v>1</v>
          </cell>
          <cell r="AB129">
            <v>0.11411569224536522</v>
          </cell>
        </row>
        <row r="131">
          <cell r="B131" t="str">
            <v>Large</v>
          </cell>
          <cell r="O131" t="str">
            <v>大型乗用車</v>
          </cell>
        </row>
        <row r="132">
          <cell r="B132" t="str">
            <v xml:space="preserve">Buick LeSabre .  .  .  .  .  .  .  .  .  .  .  .  .  .  . </v>
          </cell>
          <cell r="C132">
            <v>10357</v>
          </cell>
          <cell r="D132">
            <v>0.16557424223046424</v>
          </cell>
          <cell r="E132">
            <v>14274</v>
          </cell>
          <cell r="F132">
            <v>0.22334183473893382</v>
          </cell>
          <cell r="G132">
            <v>-0.27441502031665965</v>
          </cell>
          <cell r="I132">
            <v>33422</v>
          </cell>
          <cell r="J132">
            <v>0.20336363525732296</v>
          </cell>
          <cell r="K132">
            <v>33815</v>
          </cell>
          <cell r="L132">
            <v>0.20176255086576211</v>
          </cell>
          <cell r="M132">
            <v>-1.1622061215436963E-2</v>
          </cell>
          <cell r="O132" t="str">
            <v xml:space="preserve"> ビュイック ラサブレ</v>
          </cell>
          <cell r="P132">
            <v>10357</v>
          </cell>
          <cell r="Q132">
            <v>0.16557424223046424</v>
          </cell>
          <cell r="R132">
            <v>14274</v>
          </cell>
          <cell r="S132">
            <v>14274</v>
          </cell>
          <cell r="T132">
            <v>0.22334183473893382</v>
          </cell>
          <cell r="U132">
            <v>-0.27441502031665965</v>
          </cell>
          <cell r="W132">
            <v>33422</v>
          </cell>
          <cell r="X132">
            <v>0.20336363525732296</v>
          </cell>
          <cell r="Z132">
            <v>33815</v>
          </cell>
          <cell r="AA132">
            <v>0.20176255086576211</v>
          </cell>
          <cell r="AB132">
            <v>-1.1622061215436963E-2</v>
          </cell>
        </row>
        <row r="133">
          <cell r="B133" t="str">
            <v>Chrysler Concorde LH .  .  .  .  .  .  .  .  .  .  .</v>
          </cell>
          <cell r="C133">
            <v>6374</v>
          </cell>
          <cell r="D133">
            <v>0.10189921984908556</v>
          </cell>
          <cell r="E133">
            <v>5277</v>
          </cell>
          <cell r="F133">
            <v>8.2567946049975749E-2</v>
          </cell>
          <cell r="G133">
            <v>0.20788326700776949</v>
          </cell>
          <cell r="I133">
            <v>14295</v>
          </cell>
          <cell r="J133">
            <v>8.6981125187105254E-2</v>
          </cell>
          <cell r="K133">
            <v>14429</v>
          </cell>
          <cell r="L133">
            <v>8.6092912803255414E-2</v>
          </cell>
          <cell r="M133">
            <v>-9.2868528657564786E-3</v>
          </cell>
          <cell r="O133" t="str">
            <v xml:space="preserve"> クライスラー コンコード</v>
          </cell>
          <cell r="P133">
            <v>6374</v>
          </cell>
          <cell r="Q133">
            <v>0.10189921984908556</v>
          </cell>
          <cell r="R133">
            <v>5277</v>
          </cell>
          <cell r="S133">
            <v>5277</v>
          </cell>
          <cell r="T133">
            <v>8.2567946049975749E-2</v>
          </cell>
          <cell r="U133">
            <v>0.20788326700776949</v>
          </cell>
          <cell r="W133">
            <v>14295</v>
          </cell>
          <cell r="X133">
            <v>8.6981125187105254E-2</v>
          </cell>
          <cell r="Z133">
            <v>14429</v>
          </cell>
          <cell r="AA133">
            <v>8.6092912803255414E-2</v>
          </cell>
          <cell r="AB133">
            <v>-9.2868528657564786E-3</v>
          </cell>
        </row>
        <row r="134">
          <cell r="B134" t="str">
            <v>Dodge Intrepid LH .  .  .  .  .  .  .  .  .  .  .  .  .</v>
          </cell>
          <cell r="C134">
            <v>15977</v>
          </cell>
          <cell r="D134">
            <v>0.25541949098350175</v>
          </cell>
          <cell r="E134">
            <v>11956</v>
          </cell>
          <cell r="F134">
            <v>0.18707264790098732</v>
          </cell>
          <cell r="G134">
            <v>0.33631649381063911</v>
          </cell>
          <cell r="I134">
            <v>45143</v>
          </cell>
          <cell r="J134">
            <v>0.27468268165942583</v>
          </cell>
          <cell r="K134">
            <v>39014</v>
          </cell>
          <cell r="L134">
            <v>0.23278320743684291</v>
          </cell>
          <cell r="M134">
            <v>0.15709745219664728</v>
          </cell>
          <cell r="O134" t="str">
            <v xml:space="preserve"> ドッジ イントレピッド</v>
          </cell>
          <cell r="P134">
            <v>15977</v>
          </cell>
          <cell r="Q134">
            <v>0.25541949098350175</v>
          </cell>
          <cell r="R134">
            <v>11956</v>
          </cell>
          <cell r="S134">
            <v>11956</v>
          </cell>
          <cell r="T134">
            <v>0.18707264790098732</v>
          </cell>
          <cell r="U134">
            <v>0.33631649381063911</v>
          </cell>
          <cell r="W134">
            <v>45143</v>
          </cell>
          <cell r="X134">
            <v>0.27468268165942583</v>
          </cell>
          <cell r="Z134">
            <v>39014</v>
          </cell>
          <cell r="AA134">
            <v>0.23278320743684291</v>
          </cell>
          <cell r="AB134">
            <v>0.15709745219664728</v>
          </cell>
        </row>
        <row r="135">
          <cell r="B135" t="str">
            <v xml:space="preserve">Ford Crown Victoria .  .  .  .  .  .  .  .  .  .  .  . </v>
          </cell>
          <cell r="C135">
            <v>10082</v>
          </cell>
          <cell r="D135">
            <v>0.16117789998721063</v>
          </cell>
          <cell r="E135">
            <v>11705</v>
          </cell>
          <cell r="F135">
            <v>0.18314531144873339</v>
          </cell>
          <cell r="G135">
            <v>-0.13865869286629651</v>
          </cell>
          <cell r="I135">
            <v>23035</v>
          </cell>
          <cell r="J135">
            <v>0.14016161026127805</v>
          </cell>
          <cell r="K135">
            <v>28610</v>
          </cell>
          <cell r="L135">
            <v>0.17070609434480125</v>
          </cell>
          <cell r="M135">
            <v>-0.19486193638587901</v>
          </cell>
          <cell r="O135" t="str">
            <v xml:space="preserve"> フォード クラウン ビクトリア</v>
          </cell>
          <cell r="P135">
            <v>10082</v>
          </cell>
          <cell r="Q135">
            <v>0.16117789998721063</v>
          </cell>
          <cell r="R135">
            <v>11705</v>
          </cell>
          <cell r="S135">
            <v>11705</v>
          </cell>
          <cell r="T135">
            <v>0.18314531144873339</v>
          </cell>
          <cell r="U135">
            <v>-0.13865869286629651</v>
          </cell>
          <cell r="W135">
            <v>23035</v>
          </cell>
          <cell r="X135">
            <v>0.14016161026127805</v>
          </cell>
          <cell r="Z135">
            <v>28610</v>
          </cell>
          <cell r="AA135">
            <v>0.17070609434480125</v>
          </cell>
          <cell r="AB135">
            <v>-0.19486193638587901</v>
          </cell>
        </row>
        <row r="136">
          <cell r="B136" t="str">
            <v xml:space="preserve">Mercury Grand Marquis .  .  .  .  .  .  .  .  .  .  </v>
          </cell>
          <cell r="C136">
            <v>13944</v>
          </cell>
          <cell r="D136">
            <v>0.22291853178155774</v>
          </cell>
          <cell r="E136">
            <v>11993</v>
          </cell>
          <cell r="F136">
            <v>0.18765157797562235</v>
          </cell>
          <cell r="G136">
            <v>0.16267822896689732</v>
          </cell>
          <cell r="I136">
            <v>33365</v>
          </cell>
          <cell r="J136">
            <v>0.20301680600683922</v>
          </cell>
          <cell r="K136">
            <v>28864</v>
          </cell>
          <cell r="L136">
            <v>0.17222162555639089</v>
          </cell>
          <cell r="M136">
            <v>0.15593819290465638</v>
          </cell>
          <cell r="O136" t="str">
            <v xml:space="preserve"> マーキュリー グランド</v>
          </cell>
          <cell r="P136">
            <v>13944</v>
          </cell>
          <cell r="Q136">
            <v>0.22291853178155774</v>
          </cell>
          <cell r="R136">
            <v>11993</v>
          </cell>
          <cell r="S136">
            <v>11993</v>
          </cell>
          <cell r="T136">
            <v>0.18765157797562235</v>
          </cell>
          <cell r="U136">
            <v>0.16267822896689732</v>
          </cell>
          <cell r="W136">
            <v>33365</v>
          </cell>
          <cell r="X136">
            <v>0.20301680600683922</v>
          </cell>
          <cell r="Z136">
            <v>28864</v>
          </cell>
          <cell r="AA136">
            <v>0.17222162555639089</v>
          </cell>
          <cell r="AB136">
            <v>0.15593819290465638</v>
          </cell>
        </row>
        <row r="137">
          <cell r="B137" t="str">
            <v>Oldsmobile Delta 88 .  .  .  .  .  .  .  .  .  .  .  .</v>
          </cell>
          <cell r="C137">
            <v>74</v>
          </cell>
          <cell r="D137">
            <v>1.1830157309118813E-3</v>
          </cell>
          <cell r="E137">
            <v>3287</v>
          </cell>
          <cell r="F137">
            <v>5.1430896089874979E-2</v>
          </cell>
          <cell r="G137">
            <v>-0.97748707027684822</v>
          </cell>
          <cell r="I137">
            <v>346</v>
          </cell>
          <cell r="J137">
            <v>2.1053143976732017E-3</v>
          </cell>
          <cell r="K137">
            <v>9240</v>
          </cell>
          <cell r="L137">
            <v>5.5131922815308057E-2</v>
          </cell>
          <cell r="M137">
            <v>-0.96255411255411261</v>
          </cell>
          <cell r="O137" t="str">
            <v xml:space="preserve"> オルズモービル デルタ</v>
          </cell>
          <cell r="P137">
            <v>74</v>
          </cell>
          <cell r="Q137">
            <v>1.1830157309118813E-3</v>
          </cell>
          <cell r="R137">
            <v>3287</v>
          </cell>
          <cell r="S137">
            <v>3287</v>
          </cell>
          <cell r="T137">
            <v>5.1430896089874979E-2</v>
          </cell>
          <cell r="U137">
            <v>-0.97748707027684822</v>
          </cell>
          <cell r="W137">
            <v>346</v>
          </cell>
          <cell r="X137">
            <v>2.1053143976732017E-3</v>
          </cell>
          <cell r="Z137">
            <v>9240</v>
          </cell>
          <cell r="AA137">
            <v>5.5131922815308057E-2</v>
          </cell>
          <cell r="AB137">
            <v>-0.96255411255411261</v>
          </cell>
        </row>
        <row r="138">
          <cell r="B138" t="str">
            <v>Pontiac Bonneville .  .  .  .  .  .  .  .  .  .  .  .  .</v>
          </cell>
          <cell r="C138">
            <v>5744</v>
          </cell>
          <cell r="D138">
            <v>9.182759943726819E-2</v>
          </cell>
          <cell r="E138">
            <v>5419</v>
          </cell>
          <cell r="F138">
            <v>8.4789785795872388E-2</v>
          </cell>
          <cell r="G138">
            <v>5.9974164975087563E-2</v>
          </cell>
          <cell r="I138">
            <v>14740</v>
          </cell>
          <cell r="J138">
            <v>8.968882723035547E-2</v>
          </cell>
          <cell r="K138">
            <v>13626</v>
          </cell>
          <cell r="L138">
            <v>8.1301686177639346E-2</v>
          </cell>
          <cell r="M138">
            <v>8.1755467488624722E-2</v>
          </cell>
          <cell r="O138" t="str">
            <v xml:space="preserve"> ポンティアック ボンネビレ</v>
          </cell>
          <cell r="P138">
            <v>5744</v>
          </cell>
          <cell r="Q138">
            <v>9.182759943726819E-2</v>
          </cell>
          <cell r="R138">
            <v>5419</v>
          </cell>
          <cell r="S138">
            <v>5419</v>
          </cell>
          <cell r="T138">
            <v>8.4789785795872388E-2</v>
          </cell>
          <cell r="U138">
            <v>5.9974164975087563E-2</v>
          </cell>
          <cell r="W138">
            <v>14740</v>
          </cell>
          <cell r="X138">
            <v>8.968882723035547E-2</v>
          </cell>
          <cell r="Z138">
            <v>13626</v>
          </cell>
          <cell r="AA138">
            <v>8.1301686177639346E-2</v>
          </cell>
          <cell r="AB138">
            <v>8.1755467488624722E-2</v>
          </cell>
        </row>
        <row r="139">
          <cell r="B139" t="str">
            <v xml:space="preserve">  Total Dom Large</v>
          </cell>
          <cell r="C139">
            <v>62552</v>
          </cell>
          <cell r="D139">
            <v>1</v>
          </cell>
          <cell r="E139">
            <v>63911</v>
          </cell>
          <cell r="F139">
            <v>1</v>
          </cell>
          <cell r="G139">
            <v>-2.1263945173757293E-2</v>
          </cell>
          <cell r="I139">
            <v>164346</v>
          </cell>
          <cell r="J139">
            <v>1</v>
          </cell>
          <cell r="K139">
            <v>167598</v>
          </cell>
          <cell r="L139">
            <v>1</v>
          </cell>
          <cell r="M139">
            <v>-1.9403572834998051E-2</v>
          </cell>
          <cell r="O139" t="str">
            <v>国産大型車合計</v>
          </cell>
          <cell r="P139">
            <v>62552</v>
          </cell>
          <cell r="Q139">
            <v>1</v>
          </cell>
          <cell r="R139">
            <v>63911</v>
          </cell>
          <cell r="S139">
            <v>63911</v>
          </cell>
          <cell r="T139">
            <v>1</v>
          </cell>
          <cell r="U139">
            <v>-2.1263945173757293E-2</v>
          </cell>
          <cell r="W139">
            <v>164346</v>
          </cell>
          <cell r="X139">
            <v>1</v>
          </cell>
          <cell r="Z139">
            <v>167598</v>
          </cell>
          <cell r="AA139">
            <v>1</v>
          </cell>
          <cell r="AB139">
            <v>-1.9403572834998051E-2</v>
          </cell>
        </row>
        <row r="141">
          <cell r="B141" t="str">
            <v>Total Dom Lrg. Speciality</v>
          </cell>
          <cell r="O141" t="str">
            <v>大型スペシャルティ</v>
          </cell>
        </row>
        <row r="142">
          <cell r="B142" t="str">
            <v xml:space="preserve">  Total Dom Lrg. Speciality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N.M.</v>
          </cell>
          <cell r="I142">
            <v>0</v>
          </cell>
          <cell r="J142">
            <v>0</v>
          </cell>
          <cell r="K142">
            <v>0</v>
          </cell>
          <cell r="L142" t="e">
            <v>#DIV/0!</v>
          </cell>
          <cell r="M142" t="str">
            <v>N.M.</v>
          </cell>
          <cell r="O142" t="str">
            <v xml:space="preserve">  国産大型スペシャルティ合計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 t="str">
            <v>N.M.</v>
          </cell>
          <cell r="W142">
            <v>0</v>
          </cell>
          <cell r="X142">
            <v>0</v>
          </cell>
          <cell r="Z142">
            <v>0</v>
          </cell>
          <cell r="AA142" t="e">
            <v>#DIV/0!</v>
          </cell>
          <cell r="AB142" t="str">
            <v>N.M.</v>
          </cell>
        </row>
        <row r="144">
          <cell r="B144" t="str">
            <v>Total  Large</v>
          </cell>
          <cell r="C144">
            <v>76052</v>
          </cell>
          <cell r="D144">
            <v>1</v>
          </cell>
          <cell r="E144">
            <v>65695</v>
          </cell>
          <cell r="F144">
            <v>1</v>
          </cell>
          <cell r="G144">
            <v>0.15765278940558636</v>
          </cell>
          <cell r="I144">
            <v>180551</v>
          </cell>
          <cell r="J144">
            <v>1</v>
          </cell>
          <cell r="K144">
            <v>171800</v>
          </cell>
          <cell r="L144">
            <v>1</v>
          </cell>
          <cell r="M144">
            <v>5.0937136204889377E-2</v>
          </cell>
          <cell r="O144" t="str">
            <v>大型乗用車合計</v>
          </cell>
          <cell r="P144">
            <v>76052</v>
          </cell>
          <cell r="Q144">
            <v>1</v>
          </cell>
          <cell r="R144">
            <v>65695</v>
          </cell>
          <cell r="S144">
            <v>65695</v>
          </cell>
          <cell r="T144">
            <v>1</v>
          </cell>
          <cell r="U144">
            <v>0.15765278940558636</v>
          </cell>
          <cell r="W144">
            <v>180551</v>
          </cell>
          <cell r="X144">
            <v>1</v>
          </cell>
          <cell r="Z144">
            <v>171800</v>
          </cell>
          <cell r="AA144">
            <v>1</v>
          </cell>
          <cell r="AB144">
            <v>5.0937136204889377E-2</v>
          </cell>
        </row>
        <row r="146">
          <cell r="B146" t="str">
            <v>Lower Luxury</v>
          </cell>
          <cell r="O146" t="str">
            <v>下位高級車</v>
          </cell>
        </row>
        <row r="147">
          <cell r="B147" t="str">
            <v xml:space="preserve">Acura TL Imp.   .  .  .  .  .  .  .  .  .  .  .  .  .  .  .  </v>
          </cell>
          <cell r="C147">
            <v>6126</v>
          </cell>
          <cell r="D147">
            <v>0.16194781505274011</v>
          </cell>
          <cell r="E147">
            <v>4318</v>
          </cell>
          <cell r="F147">
            <v>0.10855792437650845</v>
          </cell>
          <cell r="G147">
            <v>0.41871236683649848</v>
          </cell>
          <cell r="I147">
            <v>16656</v>
          </cell>
          <cell r="J147">
            <v>0.15004594346251554</v>
          </cell>
          <cell r="K147">
            <v>11213</v>
          </cell>
          <cell r="L147">
            <v>0.11344826888443715</v>
          </cell>
          <cell r="M147">
            <v>0.48541871042539908</v>
          </cell>
          <cell r="O147" t="str">
            <v xml:space="preserve"> アキュラ TL</v>
          </cell>
          <cell r="P147">
            <v>6126</v>
          </cell>
          <cell r="Q147">
            <v>0.16194781505274011</v>
          </cell>
          <cell r="R147">
            <v>4318</v>
          </cell>
          <cell r="S147">
            <v>4318</v>
          </cell>
          <cell r="T147">
            <v>0.10855792437650845</v>
          </cell>
          <cell r="U147">
            <v>0.41871236683649848</v>
          </cell>
          <cell r="W147">
            <v>16656</v>
          </cell>
          <cell r="X147">
            <v>0.15004594346251554</v>
          </cell>
          <cell r="Z147">
            <v>11213</v>
          </cell>
          <cell r="AA147">
            <v>0.11344826888443715</v>
          </cell>
          <cell r="AB147">
            <v>0.48541871042539908</v>
          </cell>
        </row>
        <row r="148">
          <cell r="B148" t="str">
            <v xml:space="preserve">Audi A4 / Avant Imp.   .  .  .  .  .  .  .  .  .  .  .  .  .  .  .  . </v>
          </cell>
          <cell r="C148">
            <v>3205</v>
          </cell>
          <cell r="D148">
            <v>8.4727839902714985E-2</v>
          </cell>
          <cell r="E148">
            <v>2038</v>
          </cell>
          <cell r="F148">
            <v>5.1236926790024138E-2</v>
          </cell>
          <cell r="G148">
            <v>0.57262021589793921</v>
          </cell>
          <cell r="I148">
            <v>8422</v>
          </cell>
          <cell r="J148">
            <v>7.5869772805073593E-2</v>
          </cell>
          <cell r="K148">
            <v>5673</v>
          </cell>
          <cell r="L148">
            <v>5.7396952589085171E-2</v>
          </cell>
          <cell r="M148">
            <v>0.48457606204829906</v>
          </cell>
          <cell r="O148" t="str">
            <v xml:space="preserve"> アウディ A4</v>
          </cell>
          <cell r="P148">
            <v>3205</v>
          </cell>
          <cell r="Q148">
            <v>8.4727839902714985E-2</v>
          </cell>
          <cell r="R148">
            <v>2038</v>
          </cell>
          <cell r="S148">
            <v>2038</v>
          </cell>
          <cell r="T148">
            <v>5.1236926790024138E-2</v>
          </cell>
          <cell r="U148">
            <v>0.57262021589793921</v>
          </cell>
          <cell r="W148">
            <v>8422</v>
          </cell>
          <cell r="X148">
            <v>7.5869772805073593E-2</v>
          </cell>
          <cell r="Z148">
            <v>5673</v>
          </cell>
          <cell r="AA148">
            <v>5.7396952589085171E-2</v>
          </cell>
          <cell r="AB148">
            <v>0.48457606204829906</v>
          </cell>
        </row>
        <row r="149">
          <cell r="B149" t="str">
            <v>Audi Cabriolet Imp.  .  .  .  .  .  .  .  .  .  .  .  .  .</v>
          </cell>
          <cell r="C149">
            <v>1</v>
          </cell>
          <cell r="D149">
            <v>2.6436143495386894E-5</v>
          </cell>
          <cell r="E149">
            <v>11</v>
          </cell>
          <cell r="F149">
            <v>2.7654867256637168E-4</v>
          </cell>
          <cell r="G149">
            <v>-0.90909090909090906</v>
          </cell>
          <cell r="I149">
            <v>2</v>
          </cell>
          <cell r="J149">
            <v>1.8017044123741059E-5</v>
          </cell>
          <cell r="K149">
            <v>29</v>
          </cell>
          <cell r="L149">
            <v>2.9340941743054289E-4</v>
          </cell>
          <cell r="M149">
            <v>-0.93103448275862066</v>
          </cell>
          <cell r="O149" t="str">
            <v xml:space="preserve"> アウディ カブリオレ</v>
          </cell>
          <cell r="P149">
            <v>1</v>
          </cell>
          <cell r="Q149">
            <v>2.6436143495386894E-5</v>
          </cell>
          <cell r="R149">
            <v>11</v>
          </cell>
          <cell r="S149">
            <v>11</v>
          </cell>
          <cell r="T149">
            <v>2.7654867256637168E-4</v>
          </cell>
          <cell r="U149">
            <v>-0.90909090909090906</v>
          </cell>
          <cell r="W149">
            <v>2</v>
          </cell>
          <cell r="X149">
            <v>1.8017044123741059E-5</v>
          </cell>
          <cell r="Z149">
            <v>29</v>
          </cell>
          <cell r="AA149">
            <v>2.9340941743054289E-4</v>
          </cell>
          <cell r="AB149">
            <v>-0.93103448275862066</v>
          </cell>
        </row>
        <row r="150">
          <cell r="B150" t="str">
            <v>BMW 3 Series Sedan/Coupe Imp.  .  .  .  .  .</v>
          </cell>
          <cell r="C150">
            <v>0</v>
          </cell>
          <cell r="D150">
            <v>0</v>
          </cell>
          <cell r="E150">
            <v>6501</v>
          </cell>
          <cell r="F150">
            <v>0.16344026548672566</v>
          </cell>
          <cell r="G150">
            <v>-1</v>
          </cell>
          <cell r="I150">
            <v>11477</v>
          </cell>
          <cell r="J150">
            <v>0.10339080770408807</v>
          </cell>
          <cell r="K150">
            <v>15604</v>
          </cell>
          <cell r="L150">
            <v>0.15787450170986866</v>
          </cell>
          <cell r="M150">
            <v>-0.26448346577800563</v>
          </cell>
          <cell r="O150" t="str">
            <v xml:space="preserve"> BMW 3シリーズ セダン/クーペ</v>
          </cell>
          <cell r="P150">
            <v>0</v>
          </cell>
          <cell r="Q150">
            <v>0</v>
          </cell>
          <cell r="R150">
            <v>6501</v>
          </cell>
          <cell r="S150">
            <v>6501</v>
          </cell>
          <cell r="T150">
            <v>0.16344026548672566</v>
          </cell>
          <cell r="U150">
            <v>-1</v>
          </cell>
          <cell r="W150">
            <v>11477</v>
          </cell>
          <cell r="X150">
            <v>0.10339080770408807</v>
          </cell>
          <cell r="Z150">
            <v>15604</v>
          </cell>
          <cell r="AA150">
            <v>0.15787450170986866</v>
          </cell>
          <cell r="AB150">
            <v>-0.26448346577800563</v>
          </cell>
        </row>
        <row r="151">
          <cell r="B151" t="str">
            <v>Chrysler 300M .  .  .  .  .  .  .  .  .  .  .  .</v>
          </cell>
          <cell r="C151">
            <v>4959</v>
          </cell>
          <cell r="D151">
            <v>0.13109683559362359</v>
          </cell>
          <cell r="E151">
            <v>5117</v>
          </cell>
          <cell r="F151">
            <v>0.12864541432019308</v>
          </cell>
          <cell r="G151">
            <v>-3.0877467265976177E-2</v>
          </cell>
          <cell r="I151">
            <v>12261</v>
          </cell>
          <cell r="J151">
            <v>0.11045348900059457</v>
          </cell>
          <cell r="K151">
            <v>13667</v>
          </cell>
          <cell r="L151">
            <v>0.13827677613873207</v>
          </cell>
          <cell r="M151">
            <v>-0.10287553962098483</v>
          </cell>
          <cell r="O151" t="str">
            <v xml:space="preserve"> クライスラー 300M</v>
          </cell>
          <cell r="P151">
            <v>4959</v>
          </cell>
          <cell r="Q151">
            <v>0.13109683559362359</v>
          </cell>
          <cell r="R151">
            <v>5117</v>
          </cell>
          <cell r="S151">
            <v>5117</v>
          </cell>
          <cell r="T151">
            <v>0.12864541432019308</v>
          </cell>
          <cell r="U151">
            <v>-3.0877467265976177E-2</v>
          </cell>
          <cell r="W151">
            <v>12261</v>
          </cell>
          <cell r="X151">
            <v>0.11045348900059457</v>
          </cell>
          <cell r="Z151">
            <v>13667</v>
          </cell>
          <cell r="AA151">
            <v>0.13827677613873207</v>
          </cell>
          <cell r="AB151">
            <v>-0.10287553962098483</v>
          </cell>
        </row>
        <row r="152">
          <cell r="B152" t="str">
            <v>Infiniti G20 Imp.  .  .  .  .  .  .  .  .  .  .  .  .  .  .  .</v>
          </cell>
          <cell r="C152">
            <v>1270</v>
          </cell>
          <cell r="D152">
            <v>3.3573902239141355E-2</v>
          </cell>
          <cell r="E152">
            <v>2342</v>
          </cell>
          <cell r="F152">
            <v>5.8879726468222045E-2</v>
          </cell>
          <cell r="G152">
            <v>-0.45772843723313406</v>
          </cell>
          <cell r="I152">
            <v>3313</v>
          </cell>
          <cell r="J152">
            <v>2.9845233590977065E-2</v>
          </cell>
          <cell r="K152">
            <v>5007</v>
          </cell>
          <cell r="L152">
            <v>5.0658653554300978E-2</v>
          </cell>
          <cell r="M152">
            <v>-0.3383263431196325</v>
          </cell>
          <cell r="O152" t="str">
            <v xml:space="preserve"> インフィニティ G20</v>
          </cell>
          <cell r="P152">
            <v>1270</v>
          </cell>
          <cell r="Q152">
            <v>3.3573902239141355E-2</v>
          </cell>
          <cell r="R152">
            <v>2342</v>
          </cell>
          <cell r="S152">
            <v>2342</v>
          </cell>
          <cell r="T152">
            <v>5.8879726468222045E-2</v>
          </cell>
          <cell r="U152">
            <v>-0.45772843723313406</v>
          </cell>
          <cell r="W152">
            <v>3313</v>
          </cell>
          <cell r="X152">
            <v>2.9845233590977065E-2</v>
          </cell>
          <cell r="Z152">
            <v>5007</v>
          </cell>
          <cell r="AA152">
            <v>5.0658653554300978E-2</v>
          </cell>
          <cell r="AB152">
            <v>-0.3383263431196325</v>
          </cell>
        </row>
        <row r="153">
          <cell r="B153" t="str">
            <v>Infiniti I30 Imp.   .  .  .  .  .  .  .  .  .  .  .  .  .  .  .</v>
          </cell>
          <cell r="C153">
            <v>4344</v>
          </cell>
          <cell r="D153">
            <v>0.11483860734396066</v>
          </cell>
          <cell r="E153">
            <v>2811</v>
          </cell>
          <cell r="F153">
            <v>7.0670756234915533E-2</v>
          </cell>
          <cell r="G153">
            <v>0.54535752401280679</v>
          </cell>
          <cell r="I153">
            <v>10536</v>
          </cell>
          <cell r="J153">
            <v>9.49137884438679E-2</v>
          </cell>
          <cell r="K153">
            <v>6366</v>
          </cell>
          <cell r="L153">
            <v>6.4408425909063316E-2</v>
          </cell>
          <cell r="M153">
            <v>0.65504241281809605</v>
          </cell>
          <cell r="O153" t="str">
            <v xml:space="preserve"> インフィニティ I30</v>
          </cell>
          <cell r="P153">
            <v>4344</v>
          </cell>
          <cell r="Q153">
            <v>0.11483860734396066</v>
          </cell>
          <cell r="R153">
            <v>2811</v>
          </cell>
          <cell r="S153">
            <v>2811</v>
          </cell>
          <cell r="T153">
            <v>7.0670756234915533E-2</v>
          </cell>
          <cell r="U153">
            <v>0.54535752401280679</v>
          </cell>
          <cell r="W153">
            <v>10536</v>
          </cell>
          <cell r="X153">
            <v>9.49137884438679E-2</v>
          </cell>
          <cell r="Z153">
            <v>6366</v>
          </cell>
          <cell r="AA153">
            <v>6.4408425909063316E-2</v>
          </cell>
          <cell r="AB153">
            <v>0.65504241281809605</v>
          </cell>
        </row>
        <row r="154">
          <cell r="B154" t="str">
            <v xml:space="preserve">Mazda Millenia Imp.   .  .  .  .  .  .  .  .  .  .  .  . </v>
          </cell>
          <cell r="C154">
            <v>1074</v>
          </cell>
          <cell r="D154">
            <v>2.8392418114045522E-2</v>
          </cell>
          <cell r="E154">
            <v>1333</v>
          </cell>
          <cell r="F154">
            <v>3.3512670957361219E-2</v>
          </cell>
          <cell r="G154">
            <v>-0.19429857464366096</v>
          </cell>
          <cell r="I154">
            <v>3145</v>
          </cell>
          <cell r="J154">
            <v>2.8331801884582817E-2</v>
          </cell>
          <cell r="K154">
            <v>3649</v>
          </cell>
          <cell r="L154">
            <v>3.6918998765656935E-2</v>
          </cell>
          <cell r="M154">
            <v>-0.13812003288572217</v>
          </cell>
          <cell r="O154" t="str">
            <v xml:space="preserve"> マツダ ミレーニア</v>
          </cell>
          <cell r="P154">
            <v>1074</v>
          </cell>
          <cell r="Q154">
            <v>2.8392418114045522E-2</v>
          </cell>
          <cell r="R154">
            <v>1333</v>
          </cell>
          <cell r="S154">
            <v>1333</v>
          </cell>
          <cell r="T154">
            <v>3.3512670957361219E-2</v>
          </cell>
          <cell r="U154">
            <v>-0.19429857464366096</v>
          </cell>
          <cell r="W154">
            <v>3145</v>
          </cell>
          <cell r="X154">
            <v>2.8331801884582817E-2</v>
          </cell>
          <cell r="Z154">
            <v>3649</v>
          </cell>
          <cell r="AA154">
            <v>3.6918998765656935E-2</v>
          </cell>
          <cell r="AB154">
            <v>-0.13812003288572217</v>
          </cell>
        </row>
        <row r="155">
          <cell r="B155" t="str">
            <v xml:space="preserve">Saab 9-3 Imp.   .  .  .  .  .  .  .  .  .  .  .  .  .  .  . </v>
          </cell>
          <cell r="C155">
            <v>1275</v>
          </cell>
          <cell r="D155">
            <v>3.370608295661829E-2</v>
          </cell>
          <cell r="E155">
            <v>2175</v>
          </cell>
          <cell r="F155">
            <v>5.4681214802896221E-2</v>
          </cell>
          <cell r="G155">
            <v>-0.41379310344827591</v>
          </cell>
          <cell r="I155">
            <v>3945</v>
          </cell>
          <cell r="J155">
            <v>3.553861953407924E-2</v>
          </cell>
          <cell r="K155">
            <v>4855</v>
          </cell>
          <cell r="L155">
            <v>4.9120783504320198E-2</v>
          </cell>
          <cell r="M155">
            <v>-0.18743563336766222</v>
          </cell>
          <cell r="O155" t="str">
            <v xml:space="preserve"> サーブ 9－3</v>
          </cell>
          <cell r="P155">
            <v>1275</v>
          </cell>
          <cell r="Q155">
            <v>3.370608295661829E-2</v>
          </cell>
          <cell r="R155">
            <v>2175</v>
          </cell>
          <cell r="S155">
            <v>2175</v>
          </cell>
          <cell r="T155">
            <v>5.4681214802896221E-2</v>
          </cell>
          <cell r="U155">
            <v>-0.41379310344827591</v>
          </cell>
          <cell r="W155">
            <v>3945</v>
          </cell>
          <cell r="X155">
            <v>3.553861953407924E-2</v>
          </cell>
          <cell r="Z155">
            <v>4855</v>
          </cell>
          <cell r="AA155">
            <v>4.9120783504320198E-2</v>
          </cell>
          <cell r="AB155">
            <v>-0.18743563336766222</v>
          </cell>
        </row>
        <row r="156">
          <cell r="B156" t="str">
            <v xml:space="preserve">Saab 900 Imp.   .  .  .  .  .  .  .  .  .  .  .  .  .  .  . </v>
          </cell>
          <cell r="C156">
            <v>6</v>
          </cell>
          <cell r="D156">
            <v>1.5861686097232136E-4</v>
          </cell>
          <cell r="E156">
            <v>41</v>
          </cell>
          <cell r="F156">
            <v>1.0307723250201127E-3</v>
          </cell>
          <cell r="G156">
            <v>-0.85365853658536583</v>
          </cell>
          <cell r="I156">
            <v>20</v>
          </cell>
          <cell r="J156">
            <v>1.801704412374106E-4</v>
          </cell>
          <cell r="K156">
            <v>91</v>
          </cell>
          <cell r="L156">
            <v>9.2069851676480701E-4</v>
          </cell>
          <cell r="M156">
            <v>-0.78021978021978022</v>
          </cell>
          <cell r="O156" t="str">
            <v xml:space="preserve"> サーブ 900</v>
          </cell>
          <cell r="P156">
            <v>6</v>
          </cell>
          <cell r="Q156">
            <v>1.5861686097232136E-4</v>
          </cell>
          <cell r="R156">
            <v>41</v>
          </cell>
          <cell r="S156">
            <v>41</v>
          </cell>
          <cell r="T156">
            <v>1.0307723250201127E-3</v>
          </cell>
          <cell r="U156">
            <v>-0.85365853658536583</v>
          </cell>
          <cell r="W156">
            <v>20</v>
          </cell>
          <cell r="X156">
            <v>1.801704412374106E-4</v>
          </cell>
          <cell r="Z156">
            <v>91</v>
          </cell>
          <cell r="AA156">
            <v>9.2069851676480701E-4</v>
          </cell>
          <cell r="AB156">
            <v>-0.78021978021978022</v>
          </cell>
        </row>
        <row r="157">
          <cell r="B157" t="str">
            <v>Toyota Avalon .  .  .  .  .  .  .  .  .  .  .  .  .  .  .  .</v>
          </cell>
          <cell r="C157">
            <v>9942</v>
          </cell>
          <cell r="D157">
            <v>0.26282813863113647</v>
          </cell>
          <cell r="E157">
            <v>5260</v>
          </cell>
          <cell r="F157">
            <v>0.13224054706355592</v>
          </cell>
          <cell r="G157">
            <v>0.89011406844106467</v>
          </cell>
          <cell r="I157">
            <v>27143</v>
          </cell>
          <cell r="J157">
            <v>0.24451831432535179</v>
          </cell>
          <cell r="K157">
            <v>14176</v>
          </cell>
          <cell r="L157">
            <v>0.14342661729294401</v>
          </cell>
          <cell r="M157">
            <v>0.91471501128668176</v>
          </cell>
          <cell r="O157" t="str">
            <v xml:space="preserve"> トヨタ アバロン</v>
          </cell>
          <cell r="P157">
            <v>9942</v>
          </cell>
          <cell r="Q157">
            <v>0.26282813863113647</v>
          </cell>
          <cell r="R157">
            <v>5260</v>
          </cell>
          <cell r="S157">
            <v>5260</v>
          </cell>
          <cell r="T157">
            <v>0.13224054706355592</v>
          </cell>
          <cell r="U157">
            <v>0.89011406844106467</v>
          </cell>
          <cell r="W157">
            <v>27143</v>
          </cell>
          <cell r="X157">
            <v>0.24451831432535179</v>
          </cell>
          <cell r="Z157">
            <v>14176</v>
          </cell>
          <cell r="AA157">
            <v>0.14342661729294401</v>
          </cell>
          <cell r="AB157">
            <v>0.91471501128668176</v>
          </cell>
        </row>
        <row r="158">
          <cell r="B158" t="str">
            <v xml:space="preserve">Volvo 70 Series Imp.   .  .  .  .  .  .  .  .  .  .  .  . </v>
          </cell>
          <cell r="C158">
            <v>5625</v>
          </cell>
          <cell r="D158">
            <v>0.14870330716155128</v>
          </cell>
          <cell r="E158">
            <v>7829</v>
          </cell>
          <cell r="F158">
            <v>0.19682723250201126</v>
          </cell>
          <cell r="G158">
            <v>-0.28151743517690642</v>
          </cell>
          <cell r="I158">
            <v>14086</v>
          </cell>
          <cell r="J158">
            <v>0.12689404176350827</v>
          </cell>
          <cell r="K158">
            <v>18508</v>
          </cell>
          <cell r="L158">
            <v>0.18725591371739614</v>
          </cell>
          <cell r="M158">
            <v>-0.23892370866652257</v>
          </cell>
          <cell r="O158" t="str">
            <v xml:space="preserve"> ボルボ 70 シリーズ</v>
          </cell>
          <cell r="P158">
            <v>5625</v>
          </cell>
          <cell r="Q158">
            <v>0.14870330716155128</v>
          </cell>
          <cell r="R158">
            <v>7829</v>
          </cell>
          <cell r="S158">
            <v>7829</v>
          </cell>
          <cell r="T158">
            <v>0.19682723250201126</v>
          </cell>
          <cell r="U158">
            <v>-0.28151743517690642</v>
          </cell>
          <cell r="W158">
            <v>14086</v>
          </cell>
          <cell r="X158">
            <v>0.12689404176350827</v>
          </cell>
          <cell r="Z158">
            <v>18508</v>
          </cell>
          <cell r="AA158">
            <v>0.18725591371739614</v>
          </cell>
          <cell r="AB158">
            <v>-0.23892370866652257</v>
          </cell>
        </row>
        <row r="159">
          <cell r="B159" t="str">
            <v xml:space="preserve">  Total Domestic</v>
          </cell>
          <cell r="C159">
            <v>21027</v>
          </cell>
          <cell r="D159">
            <v>0.55587278927750017</v>
          </cell>
          <cell r="E159">
            <v>14695</v>
          </cell>
          <cell r="F159">
            <v>0.36944388576025744</v>
          </cell>
          <cell r="G159">
            <v>0.43089486219802664</v>
          </cell>
          <cell r="I159">
            <v>56060</v>
          </cell>
          <cell r="J159">
            <v>0.5050177467884619</v>
          </cell>
          <cell r="K159">
            <v>39056</v>
          </cell>
          <cell r="L159">
            <v>0.39515166231611326</v>
          </cell>
          <cell r="M159">
            <v>0.43537484637443669</v>
          </cell>
          <cell r="O159" t="str">
            <v xml:space="preserve">  国産車合計</v>
          </cell>
          <cell r="P159">
            <v>21027</v>
          </cell>
          <cell r="Q159">
            <v>0.55587278927750017</v>
          </cell>
          <cell r="R159">
            <v>14695</v>
          </cell>
          <cell r="S159">
            <v>14695</v>
          </cell>
          <cell r="T159">
            <v>0.36944388576025744</v>
          </cell>
          <cell r="U159">
            <v>0.43089486219802664</v>
          </cell>
          <cell r="W159">
            <v>56060</v>
          </cell>
          <cell r="X159">
            <v>0.5050177467884619</v>
          </cell>
          <cell r="Z159">
            <v>39056</v>
          </cell>
          <cell r="AA159">
            <v>0.39515166231611326</v>
          </cell>
          <cell r="AB159">
            <v>0.43537484637443669</v>
          </cell>
        </row>
        <row r="160">
          <cell r="B160" t="str">
            <v xml:space="preserve">  Total Import</v>
          </cell>
          <cell r="C160">
            <v>16800</v>
          </cell>
          <cell r="D160">
            <v>0.44412721072249978</v>
          </cell>
          <cell r="E160">
            <v>25081</v>
          </cell>
          <cell r="F160">
            <v>0.63055611423974256</v>
          </cell>
          <cell r="G160">
            <v>-0.33017024839519959</v>
          </cell>
          <cell r="I160">
            <v>54946</v>
          </cell>
          <cell r="J160">
            <v>0.4949822532115381</v>
          </cell>
          <cell r="K160">
            <v>59782</v>
          </cell>
          <cell r="L160">
            <v>0.60484833768388679</v>
          </cell>
          <cell r="M160">
            <v>-8.0893914556220969E-2</v>
          </cell>
          <cell r="O160" t="str">
            <v xml:space="preserve">  輸入車合計</v>
          </cell>
          <cell r="P160">
            <v>16800</v>
          </cell>
          <cell r="Q160">
            <v>0.44412721072249978</v>
          </cell>
          <cell r="R160">
            <v>25081</v>
          </cell>
          <cell r="S160">
            <v>25081</v>
          </cell>
          <cell r="T160">
            <v>0.63055611423974256</v>
          </cell>
          <cell r="U160">
            <v>-0.33017024839519959</v>
          </cell>
          <cell r="W160">
            <v>54946</v>
          </cell>
          <cell r="X160">
            <v>0.4949822532115381</v>
          </cell>
          <cell r="Z160">
            <v>59782</v>
          </cell>
          <cell r="AA160">
            <v>0.60484833768388679</v>
          </cell>
          <cell r="AB160">
            <v>-8.0893914556220969E-2</v>
          </cell>
        </row>
        <row r="161">
          <cell r="B161" t="str">
            <v xml:space="preserve">  Total  Lower Luxury</v>
          </cell>
          <cell r="C161">
            <v>37827</v>
          </cell>
          <cell r="D161">
            <v>1</v>
          </cell>
          <cell r="E161">
            <v>39776</v>
          </cell>
          <cell r="F161">
            <v>1</v>
          </cell>
          <cell r="G161">
            <v>-4.8999396621077995E-2</v>
          </cell>
          <cell r="I161">
            <v>111006</v>
          </cell>
          <cell r="J161">
            <v>1</v>
          </cell>
          <cell r="K161">
            <v>98838</v>
          </cell>
          <cell r="L161">
            <v>1</v>
          </cell>
          <cell r="M161">
            <v>0.12311054452740855</v>
          </cell>
          <cell r="O161" t="str">
            <v xml:space="preserve">  低位高級車合計</v>
          </cell>
          <cell r="P161">
            <v>37827</v>
          </cell>
          <cell r="Q161">
            <v>1</v>
          </cell>
          <cell r="R161">
            <v>39776</v>
          </cell>
          <cell r="S161">
            <v>39776</v>
          </cell>
          <cell r="T161">
            <v>1</v>
          </cell>
          <cell r="U161">
            <v>-4.8999396621077995E-2</v>
          </cell>
          <cell r="W161">
            <v>111006</v>
          </cell>
          <cell r="X161">
            <v>1</v>
          </cell>
          <cell r="Z161">
            <v>98838</v>
          </cell>
          <cell r="AA161">
            <v>1</v>
          </cell>
          <cell r="AB161">
            <v>0.12311054452740855</v>
          </cell>
        </row>
        <row r="163">
          <cell r="B163" t="str">
            <v>Middle Luxury</v>
          </cell>
          <cell r="O163" t="str">
            <v>中位高級車</v>
          </cell>
        </row>
        <row r="164">
          <cell r="B164" t="str">
            <v>Acura RL  Imp.  .  .  .  .  .  .  .  .  .  .  .  .  .  .  .</v>
          </cell>
          <cell r="C164">
            <v>1327</v>
          </cell>
          <cell r="D164">
            <v>3.0370302558703714E-2</v>
          </cell>
          <cell r="E164">
            <v>930</v>
          </cell>
          <cell r="F164">
            <v>2.1876690738867586E-2</v>
          </cell>
          <cell r="G164">
            <v>0.42688172043010764</v>
          </cell>
          <cell r="I164">
            <v>3713</v>
          </cell>
          <cell r="J164">
            <v>3.1583872065328346E-2</v>
          </cell>
          <cell r="K164">
            <v>2640</v>
          </cell>
          <cell r="L164">
            <v>2.4996449367987502E-2</v>
          </cell>
          <cell r="M164">
            <v>0.40643939393939399</v>
          </cell>
          <cell r="O164" t="str">
            <v xml:space="preserve"> アキュラ RL</v>
          </cell>
          <cell r="P164">
            <v>1327</v>
          </cell>
          <cell r="Q164">
            <v>3.0370302558703714E-2</v>
          </cell>
          <cell r="R164">
            <v>930</v>
          </cell>
          <cell r="S164">
            <v>930</v>
          </cell>
          <cell r="T164">
            <v>2.1876690738867586E-2</v>
          </cell>
          <cell r="U164">
            <v>0.42688172043010764</v>
          </cell>
          <cell r="W164">
            <v>3713</v>
          </cell>
          <cell r="X164">
            <v>3.1583872065328346E-2</v>
          </cell>
          <cell r="Z164">
            <v>2640</v>
          </cell>
          <cell r="AA164">
            <v>2.4996449367987502E-2</v>
          </cell>
          <cell r="AB164">
            <v>0.40643939393939399</v>
          </cell>
        </row>
        <row r="165">
          <cell r="B165" t="str">
            <v>Audi A6 Imp.  .  .  .  .  .  .  .  .  .  .  .  .  .  .  .  .</v>
          </cell>
          <cell r="C165">
            <v>2945</v>
          </cell>
          <cell r="D165">
            <v>6.7400558429074928E-2</v>
          </cell>
          <cell r="E165">
            <v>2215</v>
          </cell>
          <cell r="F165">
            <v>5.2104161275905059E-2</v>
          </cell>
          <cell r="G165">
            <v>0.32957110609480811</v>
          </cell>
          <cell r="I165">
            <v>7988</v>
          </cell>
          <cell r="J165">
            <v>6.7948281728479068E-2</v>
          </cell>
          <cell r="K165">
            <v>5281</v>
          </cell>
          <cell r="L165">
            <v>5.0002367088008329E-2</v>
          </cell>
          <cell r="M165">
            <v>0.51259231206210942</v>
          </cell>
          <cell r="O165" t="str">
            <v xml:space="preserve"> アウディ A6</v>
          </cell>
          <cell r="P165">
            <v>2945</v>
          </cell>
          <cell r="Q165">
            <v>6.7400558429074928E-2</v>
          </cell>
          <cell r="R165">
            <v>2215</v>
          </cell>
          <cell r="S165">
            <v>2215</v>
          </cell>
          <cell r="T165">
            <v>5.2104161275905059E-2</v>
          </cell>
          <cell r="U165">
            <v>0.32957110609480811</v>
          </cell>
          <cell r="W165">
            <v>7988</v>
          </cell>
          <cell r="X165">
            <v>6.7948281728479068E-2</v>
          </cell>
          <cell r="Z165">
            <v>5281</v>
          </cell>
          <cell r="AA165">
            <v>5.0002367088008329E-2</v>
          </cell>
          <cell r="AB165">
            <v>0.51259231206210942</v>
          </cell>
        </row>
        <row r="166">
          <cell r="B166" t="str">
            <v>Buick Park Avenue .  .  .  .  .  .  .  .  .  .  .  .  .</v>
          </cell>
          <cell r="C166">
            <v>3673</v>
          </cell>
          <cell r="D166">
            <v>8.4061884926992264E-2</v>
          </cell>
          <cell r="E166">
            <v>5838</v>
          </cell>
          <cell r="F166">
            <v>0.13732916186398814</v>
          </cell>
          <cell r="G166">
            <v>-0.37084618019869819</v>
          </cell>
          <cell r="I166">
            <v>12408</v>
          </cell>
          <cell r="J166">
            <v>0.10554610411704661</v>
          </cell>
          <cell r="K166">
            <v>13133</v>
          </cell>
          <cell r="L166">
            <v>0.12434786725370449</v>
          </cell>
          <cell r="M166">
            <v>-5.5204446813370889E-2</v>
          </cell>
          <cell r="O166" t="str">
            <v xml:space="preserve"> ビュイック パーク アベニュー</v>
          </cell>
          <cell r="P166">
            <v>3673</v>
          </cell>
          <cell r="Q166">
            <v>8.4061884926992264E-2</v>
          </cell>
          <cell r="R166">
            <v>5838</v>
          </cell>
          <cell r="S166">
            <v>5838</v>
          </cell>
          <cell r="T166">
            <v>0.13732916186398814</v>
          </cell>
          <cell r="U166">
            <v>-0.37084618019869819</v>
          </cell>
          <cell r="W166">
            <v>12408</v>
          </cell>
          <cell r="X166">
            <v>0.10554610411704661</v>
          </cell>
          <cell r="Z166">
            <v>13133</v>
          </cell>
          <cell r="AA166">
            <v>0.12434786725370449</v>
          </cell>
          <cell r="AB166">
            <v>-5.5204446813370889E-2</v>
          </cell>
        </row>
        <row r="167">
          <cell r="B167" t="str">
            <v>Cadillac Catera Imp.  .  .  .  .  .  .  .  .  .  .  .  .</v>
          </cell>
          <cell r="C167">
            <v>1043</v>
          </cell>
          <cell r="D167">
            <v>2.3870554309516182E-2</v>
          </cell>
          <cell r="E167">
            <v>960</v>
          </cell>
          <cell r="F167">
            <v>2.2582390440121381E-2</v>
          </cell>
          <cell r="G167">
            <v>8.6458333333333304E-2</v>
          </cell>
          <cell r="I167">
            <v>3073</v>
          </cell>
          <cell r="J167">
            <v>2.6139843484178291E-2</v>
          </cell>
          <cell r="K167">
            <v>2171</v>
          </cell>
          <cell r="L167">
            <v>2.0555792264356387E-2</v>
          </cell>
          <cell r="M167">
            <v>0.41547673883003222</v>
          </cell>
          <cell r="O167" t="str">
            <v xml:space="preserve"> キャデラック キャテラ</v>
          </cell>
          <cell r="P167">
            <v>1043</v>
          </cell>
          <cell r="Q167">
            <v>2.3870554309516182E-2</v>
          </cell>
          <cell r="R167">
            <v>960</v>
          </cell>
          <cell r="S167">
            <v>960</v>
          </cell>
          <cell r="T167">
            <v>2.2582390440121381E-2</v>
          </cell>
          <cell r="U167">
            <v>8.6458333333333304E-2</v>
          </cell>
          <cell r="W167">
            <v>3073</v>
          </cell>
          <cell r="X167">
            <v>2.6139843484178291E-2</v>
          </cell>
          <cell r="Z167">
            <v>2171</v>
          </cell>
          <cell r="AA167">
            <v>2.0555792264356387E-2</v>
          </cell>
          <cell r="AB167">
            <v>0.41547673883003222</v>
          </cell>
        </row>
        <row r="168">
          <cell r="B168" t="str">
            <v>Cadillac Deville .  .  .  .  .  .  .  .  .  .  .  .  .  .  .</v>
          </cell>
          <cell r="C168">
            <v>11021</v>
          </cell>
          <cell r="D168">
            <v>0.25223142765597106</v>
          </cell>
          <cell r="E168">
            <v>8744</v>
          </cell>
          <cell r="F168">
            <v>0.20568793959210557</v>
          </cell>
          <cell r="G168">
            <v>0.26040713632204948</v>
          </cell>
          <cell r="I168">
            <v>30945</v>
          </cell>
          <cell r="J168">
            <v>0.26322728819326302</v>
          </cell>
          <cell r="K168">
            <v>21643</v>
          </cell>
          <cell r="L168">
            <v>0.20492354305733088</v>
          </cell>
          <cell r="M168">
            <v>0.42979254262348099</v>
          </cell>
          <cell r="O168" t="str">
            <v xml:space="preserve"> キャデラック デヴィレ</v>
          </cell>
          <cell r="P168">
            <v>11021</v>
          </cell>
          <cell r="Q168">
            <v>0.25223142765597106</v>
          </cell>
          <cell r="R168">
            <v>8744</v>
          </cell>
          <cell r="S168">
            <v>8744</v>
          </cell>
          <cell r="T168">
            <v>0.20568793959210557</v>
          </cell>
          <cell r="U168">
            <v>0.26040713632204948</v>
          </cell>
          <cell r="W168">
            <v>30945</v>
          </cell>
          <cell r="X168">
            <v>0.26322728819326302</v>
          </cell>
          <cell r="Z168">
            <v>21643</v>
          </cell>
          <cell r="AA168">
            <v>0.20492354305733088</v>
          </cell>
          <cell r="AB168">
            <v>0.42979254262348099</v>
          </cell>
        </row>
        <row r="169">
          <cell r="B169" t="str">
            <v xml:space="preserve">Chrysler LHS .  .  .  .  .  .  .  .  .  .  .  .  .  .  .  . </v>
          </cell>
          <cell r="C169">
            <v>2355</v>
          </cell>
          <cell r="D169">
            <v>5.3897560305762808E-2</v>
          </cell>
          <cell r="E169">
            <v>1726</v>
          </cell>
          <cell r="F169">
            <v>4.060125614546823E-2</v>
          </cell>
          <cell r="G169">
            <v>0.36442641946697574</v>
          </cell>
          <cell r="I169">
            <v>6560</v>
          </cell>
          <cell r="J169">
            <v>5.5801292956788026E-2</v>
          </cell>
          <cell r="K169">
            <v>5119</v>
          </cell>
          <cell r="L169">
            <v>4.8468494058609098E-2</v>
          </cell>
          <cell r="M169">
            <v>0.28150029302598156</v>
          </cell>
          <cell r="O169" t="str">
            <v xml:space="preserve"> クライスラー LHS</v>
          </cell>
          <cell r="P169">
            <v>2355</v>
          </cell>
          <cell r="Q169">
            <v>5.3897560305762808E-2</v>
          </cell>
          <cell r="R169">
            <v>1726</v>
          </cell>
          <cell r="S169">
            <v>1726</v>
          </cell>
          <cell r="T169">
            <v>4.060125614546823E-2</v>
          </cell>
          <cell r="U169">
            <v>0.36442641946697574</v>
          </cell>
          <cell r="W169">
            <v>6560</v>
          </cell>
          <cell r="X169">
            <v>5.5801292956788026E-2</v>
          </cell>
          <cell r="Z169">
            <v>5119</v>
          </cell>
          <cell r="AA169">
            <v>4.8468494058609098E-2</v>
          </cell>
          <cell r="AB169">
            <v>0.28150029302598156</v>
          </cell>
        </row>
        <row r="170">
          <cell r="B170" t="str">
            <v>Infiniti J30 Imp.  .  .  .  .  .  .  .  .  .  .  .  .  .  .  .</v>
          </cell>
          <cell r="C170">
            <v>0</v>
          </cell>
          <cell r="D170">
            <v>0</v>
          </cell>
          <cell r="E170">
            <v>6</v>
          </cell>
          <cell r="F170">
            <v>1.4113994025075863E-4</v>
          </cell>
          <cell r="G170">
            <v>-1</v>
          </cell>
          <cell r="I170">
            <v>0</v>
          </cell>
          <cell r="J170">
            <v>0</v>
          </cell>
          <cell r="K170">
            <v>10</v>
          </cell>
          <cell r="L170">
            <v>9.4683520333285995E-5</v>
          </cell>
          <cell r="M170">
            <v>-1</v>
          </cell>
          <cell r="O170" t="str">
            <v xml:space="preserve"> インフィニティ J30</v>
          </cell>
          <cell r="P170">
            <v>0</v>
          </cell>
          <cell r="Q170">
            <v>0</v>
          </cell>
          <cell r="R170">
            <v>6</v>
          </cell>
          <cell r="S170">
            <v>6</v>
          </cell>
          <cell r="T170">
            <v>1.4113994025075863E-4</v>
          </cell>
          <cell r="U170">
            <v>-1</v>
          </cell>
          <cell r="W170">
            <v>0</v>
          </cell>
          <cell r="X170">
            <v>0</v>
          </cell>
          <cell r="Z170">
            <v>10</v>
          </cell>
          <cell r="AA170">
            <v>9.4683520333285995E-5</v>
          </cell>
          <cell r="AB170">
            <v>-1</v>
          </cell>
        </row>
        <row r="171">
          <cell r="B171" t="str">
            <v>Lexus ES 300 Imp.  .  .  .  .  .  .  .  .  .  .  .  .  .</v>
          </cell>
          <cell r="C171">
            <v>3776</v>
          </cell>
          <cell r="D171">
            <v>8.6419187989197607E-2</v>
          </cell>
          <cell r="E171">
            <v>4177</v>
          </cell>
          <cell r="F171">
            <v>9.8256921737903125E-2</v>
          </cell>
          <cell r="G171">
            <v>-9.6001915250179537E-2</v>
          </cell>
          <cell r="I171">
            <v>10455</v>
          </cell>
          <cell r="J171">
            <v>8.8933310649880915E-2</v>
          </cell>
          <cell r="K171">
            <v>10997</v>
          </cell>
          <cell r="L171">
            <v>0.10412346731051461</v>
          </cell>
          <cell r="M171">
            <v>-4.9286168955169574E-2</v>
          </cell>
          <cell r="O171" t="str">
            <v xml:space="preserve"> レクサス ES300</v>
          </cell>
          <cell r="P171">
            <v>3776</v>
          </cell>
          <cell r="Q171">
            <v>8.6419187989197607E-2</v>
          </cell>
          <cell r="R171">
            <v>4177</v>
          </cell>
          <cell r="S171">
            <v>4177</v>
          </cell>
          <cell r="T171">
            <v>9.8256921737903125E-2</v>
          </cell>
          <cell r="U171">
            <v>-9.6001915250179537E-2</v>
          </cell>
          <cell r="W171">
            <v>10455</v>
          </cell>
          <cell r="X171">
            <v>8.8933310649880915E-2</v>
          </cell>
          <cell r="Z171">
            <v>10997</v>
          </cell>
          <cell r="AA171">
            <v>0.10412346731051461</v>
          </cell>
          <cell r="AB171">
            <v>-4.9286168955169574E-2</v>
          </cell>
        </row>
        <row r="172">
          <cell r="B172" t="str">
            <v>Lincoln Continental .  .  .  .  .  .  .  .  .  .  .  .  .</v>
          </cell>
          <cell r="C172">
            <v>2529</v>
          </cell>
          <cell r="D172">
            <v>5.7879800430265027E-2</v>
          </cell>
          <cell r="E172">
            <v>2784</v>
          </cell>
          <cell r="F172">
            <v>6.5488932276351997E-2</v>
          </cell>
          <cell r="G172">
            <v>-9.1594827586206851E-2</v>
          </cell>
          <cell r="I172">
            <v>5854</v>
          </cell>
          <cell r="J172">
            <v>4.9795848928206876E-2</v>
          </cell>
          <cell r="K172">
            <v>5941</v>
          </cell>
          <cell r="L172">
            <v>5.6251479430005205E-2</v>
          </cell>
          <cell r="M172">
            <v>-1.4643999326712676E-2</v>
          </cell>
          <cell r="O172" t="str">
            <v xml:space="preserve"> リンカーン コンチネンタル</v>
          </cell>
          <cell r="P172">
            <v>2529</v>
          </cell>
          <cell r="Q172">
            <v>5.7879800430265027E-2</v>
          </cell>
          <cell r="R172">
            <v>2784</v>
          </cell>
          <cell r="S172">
            <v>2784</v>
          </cell>
          <cell r="T172">
            <v>6.5488932276351997E-2</v>
          </cell>
          <cell r="U172">
            <v>-9.1594827586206851E-2</v>
          </cell>
          <cell r="W172">
            <v>5854</v>
          </cell>
          <cell r="X172">
            <v>4.9795848928206876E-2</v>
          </cell>
          <cell r="Z172">
            <v>5941</v>
          </cell>
          <cell r="AA172">
            <v>5.6251479430005205E-2</v>
          </cell>
          <cell r="AB172">
            <v>-1.4643999326712676E-2</v>
          </cell>
        </row>
        <row r="173">
          <cell r="B173" t="str">
            <v>Lincoln Town Car .  .  .  .  .  .  .  .  .  .  .  .  .  .</v>
          </cell>
          <cell r="C173">
            <v>9087</v>
          </cell>
          <cell r="D173">
            <v>0.20796905753650385</v>
          </cell>
          <cell r="E173">
            <v>8736</v>
          </cell>
          <cell r="F173">
            <v>0.20549975300510456</v>
          </cell>
          <cell r="G173">
            <v>4.0178571428571397E-2</v>
          </cell>
          <cell r="I173">
            <v>21611</v>
          </cell>
          <cell r="J173">
            <v>0.18382953385505274</v>
          </cell>
          <cell r="K173">
            <v>21197</v>
          </cell>
          <cell r="L173">
            <v>0.20070065805046633</v>
          </cell>
          <cell r="M173">
            <v>1.9531065716846818E-2</v>
          </cell>
          <cell r="O173" t="str">
            <v xml:space="preserve"> リンカーン タウンカー</v>
          </cell>
          <cell r="P173">
            <v>9087</v>
          </cell>
          <cell r="Q173">
            <v>0.20796905753650385</v>
          </cell>
          <cell r="R173">
            <v>8736</v>
          </cell>
          <cell r="S173">
            <v>8736</v>
          </cell>
          <cell r="T173">
            <v>0.20549975300510456</v>
          </cell>
          <cell r="U173">
            <v>4.0178571428571397E-2</v>
          </cell>
          <cell r="W173">
            <v>21611</v>
          </cell>
          <cell r="X173">
            <v>0.18382953385505274</v>
          </cell>
          <cell r="Z173">
            <v>21197</v>
          </cell>
          <cell r="AA173">
            <v>0.20070065805046633</v>
          </cell>
          <cell r="AB173">
            <v>1.9531065716846818E-2</v>
          </cell>
        </row>
        <row r="174">
          <cell r="B174" t="str">
            <v>Mercedes-Benz "C" Class Imp.  .  .  .  .  .  .</v>
          </cell>
          <cell r="C174">
            <v>2687</v>
          </cell>
          <cell r="D174">
            <v>6.1495857554813016E-2</v>
          </cell>
          <cell r="E174">
            <v>2584</v>
          </cell>
          <cell r="F174">
            <v>6.0784267601326714E-2</v>
          </cell>
          <cell r="G174">
            <v>3.9860681114550989E-2</v>
          </cell>
          <cell r="I174">
            <v>6752</v>
          </cell>
          <cell r="J174">
            <v>5.7434501531133039E-2</v>
          </cell>
          <cell r="K174">
            <v>6659</v>
          </cell>
          <cell r="L174">
            <v>6.3049756189935136E-2</v>
          </cell>
          <cell r="M174">
            <v>1.3966060970115546E-2</v>
          </cell>
          <cell r="O174" t="str">
            <v xml:space="preserve"> メルセデス ベンツ Cクラス</v>
          </cell>
          <cell r="P174">
            <v>2687</v>
          </cell>
          <cell r="Q174">
            <v>6.1495857554813016E-2</v>
          </cell>
          <cell r="R174">
            <v>2584</v>
          </cell>
          <cell r="S174">
            <v>2584</v>
          </cell>
          <cell r="T174">
            <v>6.0784267601326714E-2</v>
          </cell>
          <cell r="U174">
            <v>3.9860681114550989E-2</v>
          </cell>
          <cell r="W174">
            <v>6752</v>
          </cell>
          <cell r="X174">
            <v>5.7434501531133039E-2</v>
          </cell>
          <cell r="Z174">
            <v>6659</v>
          </cell>
          <cell r="AA174">
            <v>6.3049756189935136E-2</v>
          </cell>
          <cell r="AB174">
            <v>1.3966060970115546E-2</v>
          </cell>
        </row>
        <row r="175">
          <cell r="B175" t="str">
            <v xml:space="preserve">Mitsubishi Diamante Imp.  .  .  .  .  .  .  .  .  . </v>
          </cell>
          <cell r="C175">
            <v>686</v>
          </cell>
          <cell r="D175">
            <v>1.5700096123037487E-2</v>
          </cell>
          <cell r="E175">
            <v>775</v>
          </cell>
          <cell r="F175">
            <v>1.8230575615722989E-2</v>
          </cell>
          <cell r="G175">
            <v>-0.11483870967741938</v>
          </cell>
          <cell r="I175">
            <v>2332</v>
          </cell>
          <cell r="J175">
            <v>1.9836679142565497E-2</v>
          </cell>
          <cell r="K175">
            <v>2808</v>
          </cell>
          <cell r="L175">
            <v>2.6587132509586706E-2</v>
          </cell>
          <cell r="M175">
            <v>-0.16951566951566954</v>
          </cell>
          <cell r="O175" t="str">
            <v xml:space="preserve"> 三菱 ディアマンテ</v>
          </cell>
          <cell r="P175">
            <v>686</v>
          </cell>
          <cell r="Q175">
            <v>1.5700096123037487E-2</v>
          </cell>
          <cell r="R175">
            <v>775</v>
          </cell>
          <cell r="S175">
            <v>775</v>
          </cell>
          <cell r="T175">
            <v>1.8230575615722989E-2</v>
          </cell>
          <cell r="U175">
            <v>-0.11483870967741938</v>
          </cell>
          <cell r="W175">
            <v>2332</v>
          </cell>
          <cell r="X175">
            <v>1.9836679142565497E-2</v>
          </cell>
          <cell r="Z175">
            <v>2808</v>
          </cell>
          <cell r="AA175">
            <v>2.6587132509586706E-2</v>
          </cell>
          <cell r="AB175">
            <v>-0.16951566951566954</v>
          </cell>
        </row>
        <row r="176">
          <cell r="B176" t="str">
            <v xml:space="preserve">Oldsmobile Aurora .  .  .  .  .  .  .  .  .  .  .  .  . </v>
          </cell>
          <cell r="C176">
            <v>1590</v>
          </cell>
          <cell r="D176">
            <v>3.638943562045132E-2</v>
          </cell>
          <cell r="E176">
            <v>1955</v>
          </cell>
          <cell r="F176">
            <v>4.5988097198372185E-2</v>
          </cell>
          <cell r="G176">
            <v>-0.1867007672634271</v>
          </cell>
          <cell r="I176">
            <v>3060</v>
          </cell>
          <cell r="J176">
            <v>2.6029261653623681E-2</v>
          </cell>
          <cell r="K176">
            <v>4564</v>
          </cell>
          <cell r="L176">
            <v>4.321355868011173E-2</v>
          </cell>
          <cell r="M176">
            <v>-0.32953549517966696</v>
          </cell>
          <cell r="O176" t="str">
            <v xml:space="preserve"> オルズモービル オーロラ</v>
          </cell>
          <cell r="P176">
            <v>1590</v>
          </cell>
          <cell r="Q176">
            <v>3.638943562045132E-2</v>
          </cell>
          <cell r="R176">
            <v>1955</v>
          </cell>
          <cell r="S176">
            <v>1955</v>
          </cell>
          <cell r="T176">
            <v>4.5988097198372185E-2</v>
          </cell>
          <cell r="U176">
            <v>-0.1867007672634271</v>
          </cell>
          <cell r="W176">
            <v>3060</v>
          </cell>
          <cell r="X176">
            <v>2.6029261653623681E-2</v>
          </cell>
          <cell r="Z176">
            <v>4564</v>
          </cell>
          <cell r="AA176">
            <v>4.321355868011173E-2</v>
          </cell>
          <cell r="AB176">
            <v>-0.32953549517966696</v>
          </cell>
        </row>
        <row r="177">
          <cell r="B177" t="str">
            <v>Saab 9-5 Imp.   .  .  .  .  .  .  .  .  .  .  .  .  .  .  .  .</v>
          </cell>
          <cell r="C177">
            <v>972</v>
          </cell>
          <cell r="D177">
            <v>2.2245617247219299E-2</v>
          </cell>
          <cell r="E177">
            <v>1072</v>
          </cell>
          <cell r="F177">
            <v>2.5217002658135541E-2</v>
          </cell>
          <cell r="G177">
            <v>-9.3283582089552231E-2</v>
          </cell>
          <cell r="I177">
            <v>2795</v>
          </cell>
          <cell r="J177">
            <v>2.3775093569241238E-2</v>
          </cell>
          <cell r="K177">
            <v>3427</v>
          </cell>
          <cell r="L177">
            <v>3.244804241821711E-2</v>
          </cell>
          <cell r="M177">
            <v>-0.18441785818500145</v>
          </cell>
          <cell r="O177" t="str">
            <v xml:space="preserve"> サーブ 9-5</v>
          </cell>
          <cell r="P177">
            <v>972</v>
          </cell>
          <cell r="Q177">
            <v>2.2245617247219299E-2</v>
          </cell>
          <cell r="R177">
            <v>1072</v>
          </cell>
          <cell r="S177">
            <v>1072</v>
          </cell>
          <cell r="T177">
            <v>2.5217002658135541E-2</v>
          </cell>
          <cell r="U177">
            <v>-9.3283582089552231E-2</v>
          </cell>
          <cell r="W177">
            <v>2795</v>
          </cell>
          <cell r="X177">
            <v>2.3775093569241238E-2</v>
          </cell>
          <cell r="Z177">
            <v>3427</v>
          </cell>
          <cell r="AA177">
            <v>3.244804241821711E-2</v>
          </cell>
          <cell r="AB177">
            <v>-0.18441785818500145</v>
          </cell>
        </row>
        <row r="178">
          <cell r="B178" t="str">
            <v>Saab 9000 Imp.  .  .  .  .  .  .  .  .  .  .  .  .  .  .  .  .</v>
          </cell>
          <cell r="C178">
            <v>2</v>
          </cell>
          <cell r="D178">
            <v>4.5772874994278389E-5</v>
          </cell>
          <cell r="E178">
            <v>4</v>
          </cell>
          <cell r="F178">
            <v>9.4093293500505755E-5</v>
          </cell>
          <cell r="G178">
            <v>-0.5</v>
          </cell>
          <cell r="I178">
            <v>13</v>
          </cell>
          <cell r="J178">
            <v>1.1058183055461042E-4</v>
          </cell>
          <cell r="K178">
            <v>11</v>
          </cell>
          <cell r="L178">
            <v>1.0415187236661459E-4</v>
          </cell>
          <cell r="M178">
            <v>0.18181818181818188</v>
          </cell>
          <cell r="O178" t="str">
            <v xml:space="preserve"> サーブ 9000</v>
          </cell>
          <cell r="P178">
            <v>2</v>
          </cell>
          <cell r="Q178">
            <v>4.5772874994278389E-5</v>
          </cell>
          <cell r="R178">
            <v>4</v>
          </cell>
          <cell r="S178">
            <v>4</v>
          </cell>
          <cell r="T178">
            <v>9.4093293500505755E-5</v>
          </cell>
          <cell r="U178">
            <v>-0.5</v>
          </cell>
          <cell r="W178">
            <v>13</v>
          </cell>
          <cell r="X178">
            <v>1.1058183055461042E-4</v>
          </cell>
          <cell r="Z178">
            <v>11</v>
          </cell>
          <cell r="AA178">
            <v>1.0415187236661459E-4</v>
          </cell>
          <cell r="AB178">
            <v>0.18181818181818188</v>
          </cell>
        </row>
        <row r="179">
          <cell r="B179" t="str">
            <v>Volvo 900 Series Imp.  .  .  .  .  .  .  .  .  .  .  .</v>
          </cell>
          <cell r="C179">
            <v>1</v>
          </cell>
          <cell r="D179">
            <v>2.2886437497139195E-5</v>
          </cell>
          <cell r="E179">
            <v>5</v>
          </cell>
          <cell r="F179">
            <v>1.1761661687563219E-4</v>
          </cell>
          <cell r="G179">
            <v>-0.8</v>
          </cell>
          <cell r="I179">
            <v>1</v>
          </cell>
          <cell r="J179">
            <v>8.5062946580469545E-6</v>
          </cell>
          <cell r="K179">
            <v>14</v>
          </cell>
          <cell r="L179">
            <v>1.3255692846660038E-4</v>
          </cell>
          <cell r="M179">
            <v>-0.9285714285714286</v>
          </cell>
          <cell r="O179" t="str">
            <v xml:space="preserve"> ボルボ 900シリーズ</v>
          </cell>
          <cell r="P179">
            <v>1</v>
          </cell>
          <cell r="Q179">
            <v>2.2886437497139195E-5</v>
          </cell>
          <cell r="R179">
            <v>5</v>
          </cell>
          <cell r="S179">
            <v>5</v>
          </cell>
          <cell r="T179">
            <v>1.1761661687563219E-4</v>
          </cell>
          <cell r="U179">
            <v>-0.8</v>
          </cell>
          <cell r="W179">
            <v>1</v>
          </cell>
          <cell r="X179">
            <v>8.5062946580469545E-6</v>
          </cell>
          <cell r="Z179">
            <v>14</v>
          </cell>
          <cell r="AA179">
            <v>1.3255692846660038E-4</v>
          </cell>
          <cell r="AB179">
            <v>-0.9285714285714286</v>
          </cell>
        </row>
        <row r="180">
          <cell r="B180" t="str">
            <v xml:space="preserve">  Total Domestic</v>
          </cell>
          <cell r="C180">
            <v>30255</v>
          </cell>
          <cell r="D180">
            <v>0.69242916647594632</v>
          </cell>
          <cell r="E180">
            <v>29783</v>
          </cell>
          <cell r="F180">
            <v>0.70059514008139068</v>
          </cell>
          <cell r="G180">
            <v>1.584796696101809E-2</v>
          </cell>
          <cell r="I180">
            <v>80438</v>
          </cell>
          <cell r="J180">
            <v>0.68422932970398098</v>
          </cell>
          <cell r="K180">
            <v>71597</v>
          </cell>
          <cell r="L180">
            <v>0.67790560053022775</v>
          </cell>
          <cell r="M180">
            <v>0.12348282749277195</v>
          </cell>
          <cell r="O180" t="str">
            <v xml:space="preserve">  国産車合計</v>
          </cell>
          <cell r="P180">
            <v>30255</v>
          </cell>
          <cell r="Q180">
            <v>0.69242916647594632</v>
          </cell>
          <cell r="R180">
            <v>29783</v>
          </cell>
          <cell r="S180">
            <v>29783</v>
          </cell>
          <cell r="T180">
            <v>0.70059514008139068</v>
          </cell>
          <cell r="U180">
            <v>1.584796696101809E-2</v>
          </cell>
          <cell r="W180">
            <v>80438</v>
          </cell>
          <cell r="X180">
            <v>0.68422932970398098</v>
          </cell>
          <cell r="Z180">
            <v>71597</v>
          </cell>
          <cell r="AA180">
            <v>0.67790560053022775</v>
          </cell>
          <cell r="AB180">
            <v>0.12348282749277195</v>
          </cell>
        </row>
        <row r="181">
          <cell r="B181" t="str">
            <v xml:space="preserve">  Total Import</v>
          </cell>
          <cell r="C181">
            <v>13439</v>
          </cell>
          <cell r="D181">
            <v>0.30757083352405362</v>
          </cell>
          <cell r="E181">
            <v>12728</v>
          </cell>
          <cell r="F181">
            <v>0.29940485991860932</v>
          </cell>
          <cell r="G181">
            <v>5.5861093651791371E-2</v>
          </cell>
          <cell r="I181">
            <v>37122</v>
          </cell>
          <cell r="J181">
            <v>0.31577067029601907</v>
          </cell>
          <cell r="K181">
            <v>34018</v>
          </cell>
          <cell r="L181">
            <v>0.32209439946977231</v>
          </cell>
          <cell r="M181">
            <v>9.1245811041213543E-2</v>
          </cell>
          <cell r="O181" t="str">
            <v xml:space="preserve">  輸入車合計</v>
          </cell>
          <cell r="P181">
            <v>13439</v>
          </cell>
          <cell r="Q181">
            <v>0.30757083352405362</v>
          </cell>
          <cell r="R181">
            <v>12728</v>
          </cell>
          <cell r="S181">
            <v>12728</v>
          </cell>
          <cell r="T181">
            <v>0.29940485991860932</v>
          </cell>
          <cell r="U181">
            <v>5.5861093651791371E-2</v>
          </cell>
          <cell r="W181">
            <v>37122</v>
          </cell>
          <cell r="X181">
            <v>0.31577067029601907</v>
          </cell>
          <cell r="Z181">
            <v>34018</v>
          </cell>
          <cell r="AA181">
            <v>0.32209439946977231</v>
          </cell>
          <cell r="AB181">
            <v>9.1245811041213543E-2</v>
          </cell>
        </row>
        <row r="182">
          <cell r="B182" t="str">
            <v xml:space="preserve">  Total Middle Luxury</v>
          </cell>
          <cell r="C182">
            <v>43694</v>
          </cell>
          <cell r="D182">
            <v>1</v>
          </cell>
          <cell r="E182">
            <v>42511</v>
          </cell>
          <cell r="F182">
            <v>1</v>
          </cell>
          <cell r="G182">
            <v>2.7828091552774659E-2</v>
          </cell>
          <cell r="I182">
            <v>117560</v>
          </cell>
          <cell r="J182">
            <v>1</v>
          </cell>
          <cell r="K182">
            <v>105615</v>
          </cell>
          <cell r="L182">
            <v>1</v>
          </cell>
          <cell r="M182">
            <v>0.11309946503811008</v>
          </cell>
          <cell r="O182" t="str">
            <v xml:space="preserve">  中位高級車合計</v>
          </cell>
          <cell r="P182">
            <v>43694</v>
          </cell>
          <cell r="Q182">
            <v>1</v>
          </cell>
          <cell r="R182">
            <v>42511</v>
          </cell>
          <cell r="S182">
            <v>42511</v>
          </cell>
          <cell r="T182">
            <v>1</v>
          </cell>
          <cell r="U182">
            <v>2.7828091552774659E-2</v>
          </cell>
          <cell r="W182">
            <v>117560</v>
          </cell>
          <cell r="X182">
            <v>1</v>
          </cell>
          <cell r="Z182">
            <v>105615</v>
          </cell>
          <cell r="AA182">
            <v>1</v>
          </cell>
          <cell r="AB182">
            <v>0.11309946503811008</v>
          </cell>
        </row>
        <row r="184">
          <cell r="B184" t="str">
            <v>Upper Luxury</v>
          </cell>
          <cell r="O184" t="str">
            <v>上位高級車</v>
          </cell>
        </row>
        <row r="185">
          <cell r="B185" t="str">
            <v>Audi A8 Imp.  .  .  .  .  .  .  .  .  .  .  .  .  .  .  .  .  .</v>
          </cell>
          <cell r="C185">
            <v>302</v>
          </cell>
          <cell r="D185">
            <v>1.1345705913291758E-2</v>
          </cell>
          <cell r="E185">
            <v>183</v>
          </cell>
          <cell r="F185">
            <v>8.4312370421561859E-3</v>
          </cell>
          <cell r="G185">
            <v>0.6502732240437159</v>
          </cell>
          <cell r="I185">
            <v>654</v>
          </cell>
          <cell r="J185">
            <v>8.5752497836519542E-3</v>
          </cell>
          <cell r="K185">
            <v>475</v>
          </cell>
          <cell r="L185">
            <v>8.4670231729055256E-3</v>
          </cell>
          <cell r="M185">
            <v>0.37684210526315787</v>
          </cell>
          <cell r="O185" t="str">
            <v xml:space="preserve"> アウデイ A8</v>
          </cell>
          <cell r="P185">
            <v>302</v>
          </cell>
          <cell r="Q185">
            <v>1.1345705913291758E-2</v>
          </cell>
          <cell r="R185">
            <v>183</v>
          </cell>
          <cell r="S185">
            <v>183</v>
          </cell>
          <cell r="T185">
            <v>8.4312370421561859E-3</v>
          </cell>
          <cell r="U185">
            <v>0.6502732240437159</v>
          </cell>
          <cell r="W185">
            <v>654</v>
          </cell>
          <cell r="X185">
            <v>8.5752497836519542E-3</v>
          </cell>
          <cell r="Z185">
            <v>475</v>
          </cell>
          <cell r="AA185">
            <v>8.4670231729055256E-3</v>
          </cell>
          <cell r="AB185">
            <v>0.37684210526315787</v>
          </cell>
        </row>
        <row r="186">
          <cell r="B186" t="str">
            <v xml:space="preserve">BMW 5 Series Imp.  .  .  .  .  .  .  .  .  .  .  .  .  </v>
          </cell>
          <cell r="C186">
            <v>0</v>
          </cell>
          <cell r="D186">
            <v>0</v>
          </cell>
          <cell r="E186">
            <v>3495</v>
          </cell>
          <cell r="F186">
            <v>0.16102280580511402</v>
          </cell>
          <cell r="G186">
            <v>-1</v>
          </cell>
          <cell r="I186">
            <v>6973</v>
          </cell>
          <cell r="J186">
            <v>9.1429995017438967E-2</v>
          </cell>
          <cell r="K186">
            <v>9366</v>
          </cell>
          <cell r="L186">
            <v>0.16695187165775402</v>
          </cell>
          <cell r="M186">
            <v>-0.25549861200085411</v>
          </cell>
          <cell r="O186" t="str">
            <v xml:space="preserve"> BMW 5シリーズ </v>
          </cell>
          <cell r="P186">
            <v>0</v>
          </cell>
          <cell r="Q186">
            <v>0</v>
          </cell>
          <cell r="R186">
            <v>3495</v>
          </cell>
          <cell r="S186">
            <v>3495</v>
          </cell>
          <cell r="T186">
            <v>0.16102280580511402</v>
          </cell>
          <cell r="U186">
            <v>-1</v>
          </cell>
          <cell r="W186">
            <v>6973</v>
          </cell>
          <cell r="X186">
            <v>9.1429995017438967E-2</v>
          </cell>
          <cell r="Z186">
            <v>9366</v>
          </cell>
          <cell r="AA186">
            <v>0.16695187165775402</v>
          </cell>
          <cell r="AB186">
            <v>-0.25549861200085411</v>
          </cell>
        </row>
        <row r="187">
          <cell r="B187" t="str">
            <v>BMW 7 Series Imp.  .  .  .  .  .  .  .  .  .  .  .  .</v>
          </cell>
          <cell r="C187">
            <v>0</v>
          </cell>
          <cell r="D187">
            <v>0</v>
          </cell>
          <cell r="E187">
            <v>1929</v>
          </cell>
          <cell r="F187">
            <v>8.8873531444367659E-2</v>
          </cell>
          <cell r="G187">
            <v>-1</v>
          </cell>
          <cell r="I187">
            <v>2655</v>
          </cell>
          <cell r="J187">
            <v>3.4812367240972385E-2</v>
          </cell>
          <cell r="K187">
            <v>4578</v>
          </cell>
          <cell r="L187">
            <v>8.160427807486631E-2</v>
          </cell>
          <cell r="M187">
            <v>-0.42005242463958059</v>
          </cell>
          <cell r="O187" t="str">
            <v xml:space="preserve"> BMW 7シリーズ </v>
          </cell>
          <cell r="P187">
            <v>0</v>
          </cell>
          <cell r="Q187">
            <v>0</v>
          </cell>
          <cell r="R187">
            <v>1929</v>
          </cell>
          <cell r="S187">
            <v>1929</v>
          </cell>
          <cell r="T187">
            <v>8.8873531444367659E-2</v>
          </cell>
          <cell r="U187">
            <v>-1</v>
          </cell>
          <cell r="W187">
            <v>2655</v>
          </cell>
          <cell r="X187">
            <v>3.4812367240972385E-2</v>
          </cell>
          <cell r="Z187">
            <v>4578</v>
          </cell>
          <cell r="AA187">
            <v>8.160427807486631E-2</v>
          </cell>
          <cell r="AB187">
            <v>-0.42005242463958059</v>
          </cell>
        </row>
        <row r="188">
          <cell r="B188" t="str">
            <v xml:space="preserve">Cadillac Seville.  .  .  .  .  .  .  .  .  .  .  .  .  .  .  </v>
          </cell>
          <cell r="C188">
            <v>2637</v>
          </cell>
          <cell r="D188">
            <v>9.9068299646855512E-2</v>
          </cell>
          <cell r="E188">
            <v>3212</v>
          </cell>
          <cell r="F188">
            <v>0.14798433540658834</v>
          </cell>
          <cell r="G188">
            <v>-0.17901618929016194</v>
          </cell>
          <cell r="I188">
            <v>7066</v>
          </cell>
          <cell r="J188">
            <v>9.264941127107755E-2</v>
          </cell>
          <cell r="K188">
            <v>7336</v>
          </cell>
          <cell r="L188">
            <v>0.13076648841354724</v>
          </cell>
          <cell r="M188">
            <v>-3.6804798255179905E-2</v>
          </cell>
          <cell r="O188" t="str">
            <v xml:space="preserve"> キャデラック セヴィール</v>
          </cell>
          <cell r="P188">
            <v>2637</v>
          </cell>
          <cell r="Q188">
            <v>9.9068299646855512E-2</v>
          </cell>
          <cell r="R188">
            <v>3212</v>
          </cell>
          <cell r="S188">
            <v>3212</v>
          </cell>
          <cell r="T188">
            <v>0.14798433540658834</v>
          </cell>
          <cell r="U188">
            <v>-0.17901618929016194</v>
          </cell>
          <cell r="W188">
            <v>7066</v>
          </cell>
          <cell r="X188">
            <v>9.264941127107755E-2</v>
          </cell>
          <cell r="Z188">
            <v>7336</v>
          </cell>
          <cell r="AA188">
            <v>0.13076648841354724</v>
          </cell>
          <cell r="AB188">
            <v>-3.6804798255179905E-2</v>
          </cell>
        </row>
        <row r="189">
          <cell r="B189" t="str">
            <v>Infiniti Q45 Imp.   .  .  .  .  .  .  .  .  .  .  .  .  .  .  .</v>
          </cell>
          <cell r="C189">
            <v>464</v>
          </cell>
          <cell r="D189">
            <v>1.743181305883237E-2</v>
          </cell>
          <cell r="E189">
            <v>474</v>
          </cell>
          <cell r="F189">
            <v>2.1838286109191432E-2</v>
          </cell>
          <cell r="G189">
            <v>-2.1097046413502074E-2</v>
          </cell>
          <cell r="I189">
            <v>1219</v>
          </cell>
          <cell r="J189">
            <v>1.5983531324574515E-2</v>
          </cell>
          <cell r="K189">
            <v>1189</v>
          </cell>
          <cell r="L189">
            <v>2.1194295900178253E-2</v>
          </cell>
          <cell r="M189">
            <v>2.5231286795626584E-2</v>
          </cell>
          <cell r="O189" t="str">
            <v xml:space="preserve"> インフィニティ Q45</v>
          </cell>
          <cell r="P189">
            <v>464</v>
          </cell>
          <cell r="Q189">
            <v>1.743181305883237E-2</v>
          </cell>
          <cell r="R189">
            <v>474</v>
          </cell>
          <cell r="S189">
            <v>474</v>
          </cell>
          <cell r="T189">
            <v>2.1838286109191432E-2</v>
          </cell>
          <cell r="U189">
            <v>-2.1097046413502074E-2</v>
          </cell>
          <cell r="W189">
            <v>1219</v>
          </cell>
          <cell r="X189">
            <v>1.5983531324574515E-2</v>
          </cell>
          <cell r="Z189">
            <v>1189</v>
          </cell>
          <cell r="AA189">
            <v>2.1194295900178253E-2</v>
          </cell>
          <cell r="AB189">
            <v>2.5231286795626584E-2</v>
          </cell>
        </row>
        <row r="190">
          <cell r="B190" t="str">
            <v xml:space="preserve">Jaguar S Type Imp.   .  .  .  .  .  .  .  .  .  . </v>
          </cell>
          <cell r="C190">
            <v>2347</v>
          </cell>
          <cell r="D190">
            <v>8.8173416485085282E-2</v>
          </cell>
          <cell r="E190">
            <v>0</v>
          </cell>
          <cell r="F190">
            <v>0</v>
          </cell>
          <cell r="G190" t="str">
            <v>N.M.</v>
          </cell>
          <cell r="I190">
            <v>6310</v>
          </cell>
          <cell r="J190">
            <v>8.2736737209241337E-2</v>
          </cell>
          <cell r="K190">
            <v>0</v>
          </cell>
          <cell r="L190">
            <v>0</v>
          </cell>
          <cell r="M190" t="str">
            <v>N.M.</v>
          </cell>
          <cell r="O190" t="str">
            <v xml:space="preserve"> ジャガー S Type</v>
          </cell>
          <cell r="P190">
            <v>2347</v>
          </cell>
          <cell r="Q190">
            <v>8.8173416485085282E-2</v>
          </cell>
          <cell r="R190">
            <v>0</v>
          </cell>
          <cell r="S190">
            <v>0</v>
          </cell>
          <cell r="T190">
            <v>0</v>
          </cell>
          <cell r="U190" t="str">
            <v>N.M.</v>
          </cell>
          <cell r="W190">
            <v>6310</v>
          </cell>
          <cell r="X190">
            <v>8.2736737209241337E-2</v>
          </cell>
          <cell r="Z190">
            <v>0</v>
          </cell>
          <cell r="AA190">
            <v>0</v>
          </cell>
          <cell r="AB190" t="str">
            <v>N.M.</v>
          </cell>
        </row>
        <row r="191">
          <cell r="B191" t="str">
            <v xml:space="preserve">Jaguar XJ Sedan Imp.   .  .  .  .  .  .  .  .  .  . </v>
          </cell>
          <cell r="C191">
            <v>1038</v>
          </cell>
          <cell r="D191">
            <v>3.899616800661207E-2</v>
          </cell>
          <cell r="E191">
            <v>1197</v>
          </cell>
          <cell r="F191">
            <v>5.5148583275742916E-2</v>
          </cell>
          <cell r="G191">
            <v>-0.1328320802005013</v>
          </cell>
          <cell r="I191">
            <v>2643</v>
          </cell>
          <cell r="J191">
            <v>3.4655023208244824E-2</v>
          </cell>
          <cell r="K191">
            <v>3003</v>
          </cell>
          <cell r="L191">
            <v>5.3529411764705881E-2</v>
          </cell>
          <cell r="M191">
            <v>-0.11988011988011993</v>
          </cell>
          <cell r="O191" t="str">
            <v xml:space="preserve"> ジャガー XJ セダン</v>
          </cell>
          <cell r="P191">
            <v>1038</v>
          </cell>
          <cell r="Q191">
            <v>3.899616800661207E-2</v>
          </cell>
          <cell r="R191">
            <v>1197</v>
          </cell>
          <cell r="S191">
            <v>1197</v>
          </cell>
          <cell r="T191">
            <v>5.5148583275742916E-2</v>
          </cell>
          <cell r="U191">
            <v>-0.1328320802005013</v>
          </cell>
          <cell r="W191">
            <v>2643</v>
          </cell>
          <cell r="X191">
            <v>3.4655023208244824E-2</v>
          </cell>
          <cell r="Z191">
            <v>3003</v>
          </cell>
          <cell r="AA191">
            <v>5.3529411764705881E-2</v>
          </cell>
          <cell r="AB191">
            <v>-0.11988011988011993</v>
          </cell>
        </row>
        <row r="192">
          <cell r="B192" t="str">
            <v>Lexus GS 300 / 400 Imp.   .  .  .  .  .  .  .  .  .  .  .  .  .</v>
          </cell>
          <cell r="C192">
            <v>2679</v>
          </cell>
          <cell r="D192">
            <v>0.10064617927718085</v>
          </cell>
          <cell r="E192">
            <v>2775</v>
          </cell>
          <cell r="F192">
            <v>0.12785072563925362</v>
          </cell>
          <cell r="G192">
            <v>-3.4594594594594574E-2</v>
          </cell>
          <cell r="I192">
            <v>6351</v>
          </cell>
          <cell r="J192">
            <v>8.3274329321060506E-2</v>
          </cell>
          <cell r="K192">
            <v>7278</v>
          </cell>
          <cell r="L192">
            <v>0.12973262032085561</v>
          </cell>
          <cell r="M192">
            <v>-0.12737015663643858</v>
          </cell>
          <cell r="O192" t="str">
            <v xml:space="preserve"> レクサス GS 300/400</v>
          </cell>
          <cell r="P192">
            <v>2679</v>
          </cell>
          <cell r="Q192">
            <v>0.10064617927718085</v>
          </cell>
          <cell r="R192">
            <v>2775</v>
          </cell>
          <cell r="S192">
            <v>2775</v>
          </cell>
          <cell r="T192">
            <v>0.12785072563925362</v>
          </cell>
          <cell r="U192">
            <v>-3.4594594594594574E-2</v>
          </cell>
          <cell r="W192">
            <v>6351</v>
          </cell>
          <cell r="X192">
            <v>8.3274329321060506E-2</v>
          </cell>
          <cell r="Z192">
            <v>7278</v>
          </cell>
          <cell r="AA192">
            <v>0.12973262032085561</v>
          </cell>
          <cell r="AB192">
            <v>-0.12737015663643858</v>
          </cell>
        </row>
        <row r="193">
          <cell r="B193" t="str">
            <v xml:space="preserve">Lexus LS 400 Imp.   .  .  .  .  .  .  .  .  .  .  .  . </v>
          </cell>
          <cell r="C193">
            <v>1033</v>
          </cell>
          <cell r="D193">
            <v>3.8808325193478099E-2</v>
          </cell>
          <cell r="E193">
            <v>1370</v>
          </cell>
          <cell r="F193">
            <v>6.3119096982262146E-2</v>
          </cell>
          <cell r="G193">
            <v>-0.24598540145985404</v>
          </cell>
          <cell r="I193">
            <v>2647</v>
          </cell>
          <cell r="J193">
            <v>3.4707471219154011E-2</v>
          </cell>
          <cell r="K193">
            <v>3680</v>
          </cell>
          <cell r="L193">
            <v>6.5597147950089127E-2</v>
          </cell>
          <cell r="M193">
            <v>-0.28070652173913047</v>
          </cell>
          <cell r="O193" t="str">
            <v xml:space="preserve"> レクサス LS 400</v>
          </cell>
          <cell r="P193">
            <v>1033</v>
          </cell>
          <cell r="Q193">
            <v>3.8808325193478099E-2</v>
          </cell>
          <cell r="R193">
            <v>1370</v>
          </cell>
          <cell r="S193">
            <v>1370</v>
          </cell>
          <cell r="T193">
            <v>6.3119096982262146E-2</v>
          </cell>
          <cell r="U193">
            <v>-0.24598540145985404</v>
          </cell>
          <cell r="W193">
            <v>2647</v>
          </cell>
          <cell r="X193">
            <v>3.4707471219154011E-2</v>
          </cell>
          <cell r="Z193">
            <v>3680</v>
          </cell>
          <cell r="AA193">
            <v>6.5597147950089127E-2</v>
          </cell>
          <cell r="AB193">
            <v>-0.28070652173913047</v>
          </cell>
        </row>
        <row r="194">
          <cell r="B194" t="str">
            <v>Lincoln LS   .  .  .  .  .  .  .  .  .  .  .  .  .  .  .</v>
          </cell>
          <cell r="C194">
            <v>5219</v>
          </cell>
          <cell r="D194">
            <v>0.19607032834923735</v>
          </cell>
          <cell r="E194">
            <v>0</v>
          </cell>
          <cell r="F194">
            <v>0</v>
          </cell>
          <cell r="G194" t="str">
            <v>N.M.</v>
          </cell>
          <cell r="I194">
            <v>12552</v>
          </cell>
          <cell r="J194">
            <v>0.16458185823302651</v>
          </cell>
          <cell r="K194">
            <v>0</v>
          </cell>
          <cell r="L194">
            <v>0</v>
          </cell>
          <cell r="M194" t="str">
            <v>N.M.</v>
          </cell>
          <cell r="O194" t="str">
            <v xml:space="preserve"> リンカーンLS</v>
          </cell>
          <cell r="P194">
            <v>5219</v>
          </cell>
          <cell r="Q194">
            <v>0.19607032834923735</v>
          </cell>
          <cell r="R194">
            <v>0</v>
          </cell>
          <cell r="S194">
            <v>0</v>
          </cell>
          <cell r="T194">
            <v>0</v>
          </cell>
          <cell r="U194" t="str">
            <v>N.M.</v>
          </cell>
          <cell r="W194">
            <v>12552</v>
          </cell>
          <cell r="X194">
            <v>0.16458185823302651</v>
          </cell>
          <cell r="Z194">
            <v>0</v>
          </cell>
          <cell r="AA194">
            <v>0</v>
          </cell>
          <cell r="AB194" t="str">
            <v>N.M.</v>
          </cell>
        </row>
        <row r="195">
          <cell r="B195" t="str">
            <v>Mercedes-Benz "E" Class Imp.  .  .  .  .  .  .</v>
          </cell>
          <cell r="C195">
            <v>4667</v>
          </cell>
          <cell r="D195">
            <v>0.17533248177924712</v>
          </cell>
          <cell r="E195">
            <v>4183</v>
          </cell>
          <cell r="F195">
            <v>0.19272057129693618</v>
          </cell>
          <cell r="G195">
            <v>0.11570643079129805</v>
          </cell>
          <cell r="I195">
            <v>11831</v>
          </cell>
          <cell r="J195">
            <v>0.15512810426664569</v>
          </cell>
          <cell r="K195">
            <v>11296</v>
          </cell>
          <cell r="L195">
            <v>0.20135472370766488</v>
          </cell>
          <cell r="M195">
            <v>4.7361898016997195E-2</v>
          </cell>
          <cell r="O195" t="str">
            <v xml:space="preserve"> メルセデス ベンツ Ｅクラス</v>
          </cell>
          <cell r="P195">
            <v>4667</v>
          </cell>
          <cell r="Q195">
            <v>0.17533248177924712</v>
          </cell>
          <cell r="R195">
            <v>4183</v>
          </cell>
          <cell r="S195">
            <v>4183</v>
          </cell>
          <cell r="T195">
            <v>0.19272057129693618</v>
          </cell>
          <cell r="U195">
            <v>0.11570643079129805</v>
          </cell>
          <cell r="W195">
            <v>11831</v>
          </cell>
          <cell r="X195">
            <v>0.15512810426664569</v>
          </cell>
          <cell r="Z195">
            <v>11296</v>
          </cell>
          <cell r="AA195">
            <v>0.20135472370766488</v>
          </cell>
          <cell r="AB195">
            <v>4.7361898016997195E-2</v>
          </cell>
        </row>
        <row r="196">
          <cell r="B196" t="str">
            <v>Mercedes-Benz "S" Class Imp. .  .  .  .  .  .</v>
          </cell>
          <cell r="C196">
            <v>3011</v>
          </cell>
          <cell r="D196">
            <v>0.11311894206927643</v>
          </cell>
          <cell r="E196">
            <v>2887</v>
          </cell>
          <cell r="F196">
            <v>0.13301082699838745</v>
          </cell>
          <cell r="G196">
            <v>4.2951160374090858E-2</v>
          </cell>
          <cell r="I196">
            <v>7072</v>
          </cell>
          <cell r="J196">
            <v>9.2728083287441324E-2</v>
          </cell>
          <cell r="K196">
            <v>5026</v>
          </cell>
          <cell r="L196">
            <v>8.9590017825311938E-2</v>
          </cell>
          <cell r="M196">
            <v>0.40708316752884999</v>
          </cell>
          <cell r="O196" t="str">
            <v xml:space="preserve"> メルセデス ベンツ Sクラス</v>
          </cell>
          <cell r="P196">
            <v>3011</v>
          </cell>
          <cell r="Q196">
            <v>0.11311894206927643</v>
          </cell>
          <cell r="R196">
            <v>2887</v>
          </cell>
          <cell r="S196">
            <v>2887</v>
          </cell>
          <cell r="T196">
            <v>0.13301082699838745</v>
          </cell>
          <cell r="U196">
            <v>4.2951160374090858E-2</v>
          </cell>
          <cell r="W196">
            <v>7072</v>
          </cell>
          <cell r="X196">
            <v>9.2728083287441324E-2</v>
          </cell>
          <cell r="Z196">
            <v>5026</v>
          </cell>
          <cell r="AA196">
            <v>8.9590017825311938E-2</v>
          </cell>
          <cell r="AB196">
            <v>0.40708316752884999</v>
          </cell>
        </row>
        <row r="197">
          <cell r="B197" t="str">
            <v xml:space="preserve">Volvo S80 Imp.   .  .  .  .  .  .  .  .  .  .  .  .  </v>
          </cell>
          <cell r="C197">
            <v>3221</v>
          </cell>
          <cell r="D197">
            <v>0.12100834022090315</v>
          </cell>
          <cell r="E197">
            <v>3334</v>
          </cell>
          <cell r="F197">
            <v>0.15360516010135913</v>
          </cell>
          <cell r="G197">
            <v>-3.3893221355728809E-2</v>
          </cell>
          <cell r="I197">
            <v>8293</v>
          </cell>
          <cell r="J197">
            <v>0.10873783861747044</v>
          </cell>
          <cell r="K197">
            <v>8289</v>
          </cell>
          <cell r="L197">
            <v>0.14775401069518718</v>
          </cell>
          <cell r="M197">
            <v>4.8256725781148369E-4</v>
          </cell>
          <cell r="O197" t="str">
            <v xml:space="preserve"> ボルボV80</v>
          </cell>
          <cell r="P197">
            <v>3221</v>
          </cell>
          <cell r="Q197">
            <v>0.12100834022090315</v>
          </cell>
          <cell r="R197">
            <v>3334</v>
          </cell>
          <cell r="S197">
            <v>3334</v>
          </cell>
          <cell r="T197">
            <v>0.15360516010135913</v>
          </cell>
          <cell r="U197">
            <v>-3.3893221355728809E-2</v>
          </cell>
          <cell r="W197">
            <v>8293</v>
          </cell>
          <cell r="X197">
            <v>0.10873783861747044</v>
          </cell>
          <cell r="Z197">
            <v>8289</v>
          </cell>
          <cell r="AA197">
            <v>0.14775401069518718</v>
          </cell>
          <cell r="AB197">
            <v>4.8256725781148369E-4</v>
          </cell>
        </row>
        <row r="198">
          <cell r="B198" t="str">
            <v xml:space="preserve">  Total Domestic</v>
          </cell>
          <cell r="C198">
            <v>7856</v>
          </cell>
          <cell r="D198">
            <v>0.29513862799609286</v>
          </cell>
          <cell r="E198">
            <v>3212</v>
          </cell>
          <cell r="F198">
            <v>0.14798433540658834</v>
          </cell>
          <cell r="G198">
            <v>1.4458281444582815</v>
          </cell>
          <cell r="I198">
            <v>19618</v>
          </cell>
          <cell r="J198">
            <v>0.25723126950410408</v>
          </cell>
          <cell r="K198">
            <v>7336</v>
          </cell>
          <cell r="L198">
            <v>0.13076648841354724</v>
          </cell>
          <cell r="M198">
            <v>1.6742093784078516</v>
          </cell>
          <cell r="O198" t="str">
            <v xml:space="preserve">  国産車合計</v>
          </cell>
          <cell r="P198">
            <v>7856</v>
          </cell>
          <cell r="Q198">
            <v>0.29513862799609286</v>
          </cell>
          <cell r="R198">
            <v>3212</v>
          </cell>
          <cell r="S198">
            <v>3212</v>
          </cell>
          <cell r="T198">
            <v>0.14798433540658834</v>
          </cell>
          <cell r="U198">
            <v>1.4458281444582815</v>
          </cell>
          <cell r="W198">
            <v>19618</v>
          </cell>
          <cell r="X198">
            <v>0.25723126950410408</v>
          </cell>
          <cell r="Z198">
            <v>7336</v>
          </cell>
          <cell r="AA198">
            <v>0.13076648841354724</v>
          </cell>
          <cell r="AB198">
            <v>1.6742093784078516</v>
          </cell>
        </row>
        <row r="199">
          <cell r="B199" t="str">
            <v xml:space="preserve">  Total Import</v>
          </cell>
          <cell r="C199">
            <v>18762</v>
          </cell>
          <cell r="D199">
            <v>0.70486137200390708</v>
          </cell>
          <cell r="E199">
            <v>21827</v>
          </cell>
          <cell r="F199">
            <v>1.0056208246947709</v>
          </cell>
          <cell r="G199">
            <v>-0.14042241260823751</v>
          </cell>
          <cell r="I199">
            <v>56648</v>
          </cell>
          <cell r="J199">
            <v>0.74276873049589598</v>
          </cell>
          <cell r="K199">
            <v>54180</v>
          </cell>
          <cell r="L199">
            <v>0.96577540106951876</v>
          </cell>
          <cell r="M199">
            <v>4.5551864156515354E-2</v>
          </cell>
          <cell r="O199" t="str">
            <v xml:space="preserve">  輸入車合計</v>
          </cell>
          <cell r="P199">
            <v>18762</v>
          </cell>
          <cell r="Q199">
            <v>0.70486137200390708</v>
          </cell>
          <cell r="R199">
            <v>21827</v>
          </cell>
          <cell r="S199">
            <v>21827</v>
          </cell>
          <cell r="T199">
            <v>1.0056208246947709</v>
          </cell>
          <cell r="U199">
            <v>-0.14042241260823751</v>
          </cell>
          <cell r="W199">
            <v>56648</v>
          </cell>
          <cell r="X199">
            <v>0.74276873049589598</v>
          </cell>
          <cell r="Z199">
            <v>54180</v>
          </cell>
          <cell r="AA199">
            <v>0.96577540106951876</v>
          </cell>
          <cell r="AB199">
            <v>4.5551864156515354E-2</v>
          </cell>
        </row>
        <row r="200">
          <cell r="B200" t="str">
            <v xml:space="preserve">  Total Upper Luxury</v>
          </cell>
          <cell r="C200">
            <v>26618</v>
          </cell>
          <cell r="D200">
            <v>1</v>
          </cell>
          <cell r="E200">
            <v>21705</v>
          </cell>
          <cell r="F200">
            <v>1</v>
          </cell>
          <cell r="G200">
            <v>0.22635337479843365</v>
          </cell>
          <cell r="I200">
            <v>76266</v>
          </cell>
          <cell r="J200">
            <v>1</v>
          </cell>
          <cell r="K200">
            <v>56100</v>
          </cell>
          <cell r="L200">
            <v>1</v>
          </cell>
          <cell r="M200">
            <v>0.35946524064171115</v>
          </cell>
          <cell r="O200" t="str">
            <v xml:space="preserve">  上位高級車合計</v>
          </cell>
          <cell r="P200">
            <v>26618</v>
          </cell>
          <cell r="Q200">
            <v>1</v>
          </cell>
          <cell r="R200">
            <v>21705</v>
          </cell>
          <cell r="S200">
            <v>21705</v>
          </cell>
          <cell r="T200">
            <v>1</v>
          </cell>
          <cell r="U200">
            <v>0.22635337479843365</v>
          </cell>
          <cell r="W200">
            <v>76266</v>
          </cell>
          <cell r="X200">
            <v>1</v>
          </cell>
          <cell r="Z200">
            <v>56100</v>
          </cell>
          <cell r="AA200">
            <v>1</v>
          </cell>
          <cell r="AB200">
            <v>0.35946524064171115</v>
          </cell>
        </row>
        <row r="202">
          <cell r="B202" t="str">
            <v>Luxury Speciality</v>
          </cell>
          <cell r="O202" t="str">
            <v>高級スペシャルティ</v>
          </cell>
        </row>
        <row r="203">
          <cell r="B203" t="str">
            <v xml:space="preserve">BMW 6/8 Series Imp.   .  .  .  .  .  .  .  .  .  .  .  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 t="str">
            <v>N.M.</v>
          </cell>
          <cell r="I203">
            <v>0</v>
          </cell>
          <cell r="J203">
            <v>0</v>
          </cell>
          <cell r="K203">
            <v>1</v>
          </cell>
          <cell r="L203">
            <v>1.0506408909434755E-4</v>
          </cell>
          <cell r="M203">
            <v>-1</v>
          </cell>
          <cell r="O203" t="str">
            <v xml:space="preserve"> BMW 6/8シリーズ 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 t="str">
            <v>N.M.</v>
          </cell>
          <cell r="W203">
            <v>0</v>
          </cell>
          <cell r="X203">
            <v>0</v>
          </cell>
          <cell r="Z203">
            <v>1</v>
          </cell>
          <cell r="AA203">
            <v>1.0506408909434755E-4</v>
          </cell>
          <cell r="AB203">
            <v>-1</v>
          </cell>
        </row>
        <row r="204">
          <cell r="B204" t="str">
            <v>Buick Riviera  .  .  .  .  .  .  .  .  .  .  .  .  .  .  .  .</v>
          </cell>
          <cell r="C204">
            <v>11</v>
          </cell>
          <cell r="D204">
            <v>2.9625639644492324E-3</v>
          </cell>
          <cell r="E204">
            <v>399</v>
          </cell>
          <cell r="F204">
            <v>0.10516605166051661</v>
          </cell>
          <cell r="G204">
            <v>-0.97243107769423553</v>
          </cell>
          <cell r="I204">
            <v>32</v>
          </cell>
          <cell r="J204">
            <v>3.2369006676107627E-3</v>
          </cell>
          <cell r="K204">
            <v>1209</v>
          </cell>
          <cell r="L204">
            <v>0.12702248371506619</v>
          </cell>
          <cell r="M204">
            <v>-0.97353184449958641</v>
          </cell>
          <cell r="O204" t="str">
            <v xml:space="preserve"> ビュイック リビエラ</v>
          </cell>
          <cell r="P204">
            <v>11</v>
          </cell>
          <cell r="Q204">
            <v>2.9625639644492324E-3</v>
          </cell>
          <cell r="R204">
            <v>399</v>
          </cell>
          <cell r="S204">
            <v>399</v>
          </cell>
          <cell r="T204">
            <v>0.10516605166051661</v>
          </cell>
          <cell r="U204">
            <v>-0.97243107769423553</v>
          </cell>
          <cell r="W204">
            <v>32</v>
          </cell>
          <cell r="X204">
            <v>3.2369006676107627E-3</v>
          </cell>
          <cell r="Z204">
            <v>1209</v>
          </cell>
          <cell r="AA204">
            <v>0.12702248371506619</v>
          </cell>
          <cell r="AB204">
            <v>-0.97353184449958641</v>
          </cell>
        </row>
        <row r="205">
          <cell r="B205" t="str">
            <v>Cadillac Eldorado .  .  .  .  .  .  .  .  .  .  .  .  .  .</v>
          </cell>
          <cell r="C205">
            <v>997</v>
          </cell>
          <cell r="D205">
            <v>0.26851602477780773</v>
          </cell>
          <cell r="E205">
            <v>1303</v>
          </cell>
          <cell r="F205">
            <v>0.3434370057986294</v>
          </cell>
          <cell r="G205">
            <v>-0.23484267075978515</v>
          </cell>
          <cell r="I205">
            <v>3060</v>
          </cell>
          <cell r="J205">
            <v>0.30952862634027917</v>
          </cell>
          <cell r="K205">
            <v>2948</v>
          </cell>
          <cell r="L205">
            <v>0.30972893465013657</v>
          </cell>
          <cell r="M205">
            <v>3.7991858887381325E-2</v>
          </cell>
          <cell r="O205" t="str">
            <v xml:space="preserve"> キャデラック エルドラド</v>
          </cell>
          <cell r="P205">
            <v>997</v>
          </cell>
          <cell r="Q205">
            <v>0.26851602477780773</v>
          </cell>
          <cell r="R205">
            <v>1303</v>
          </cell>
          <cell r="S205">
            <v>1303</v>
          </cell>
          <cell r="T205">
            <v>0.3434370057986294</v>
          </cell>
          <cell r="U205">
            <v>-0.23484267075978515</v>
          </cell>
          <cell r="W205">
            <v>3060</v>
          </cell>
          <cell r="X205">
            <v>0.30952862634027917</v>
          </cell>
          <cell r="Z205">
            <v>2948</v>
          </cell>
          <cell r="AA205">
            <v>0.30972893465013657</v>
          </cell>
          <cell r="AB205">
            <v>3.7991858887381325E-2</v>
          </cell>
        </row>
        <row r="206">
          <cell r="B206" t="str">
            <v xml:space="preserve">Lexus SC Coupes Imp.   .  .  .  .  .  .  .  .  .  . </v>
          </cell>
          <cell r="C206">
            <v>85</v>
          </cell>
          <cell r="D206">
            <v>2.2892539725289523E-2</v>
          </cell>
          <cell r="E206">
            <v>218</v>
          </cell>
          <cell r="F206">
            <v>5.7459146020031632E-2</v>
          </cell>
          <cell r="G206">
            <v>-0.61009174311926606</v>
          </cell>
          <cell r="I206">
            <v>247</v>
          </cell>
          <cell r="J206">
            <v>2.4984827028120573E-2</v>
          </cell>
          <cell r="K206">
            <v>577</v>
          </cell>
          <cell r="L206">
            <v>6.0621979407438541E-2</v>
          </cell>
          <cell r="M206">
            <v>-0.57192374350086661</v>
          </cell>
          <cell r="O206" t="str">
            <v xml:space="preserve"> レクサス SC クーペ</v>
          </cell>
          <cell r="P206">
            <v>85</v>
          </cell>
          <cell r="Q206">
            <v>2.2892539725289523E-2</v>
          </cell>
          <cell r="R206">
            <v>218</v>
          </cell>
          <cell r="S206">
            <v>218</v>
          </cell>
          <cell r="T206">
            <v>5.7459146020031632E-2</v>
          </cell>
          <cell r="U206">
            <v>-0.61009174311926606</v>
          </cell>
          <cell r="W206">
            <v>247</v>
          </cell>
          <cell r="X206">
            <v>2.4984827028120573E-2</v>
          </cell>
          <cell r="Z206">
            <v>577</v>
          </cell>
          <cell r="AA206">
            <v>6.0621979407438541E-2</v>
          </cell>
          <cell r="AB206">
            <v>-0.57192374350086661</v>
          </cell>
        </row>
        <row r="207">
          <cell r="B207" t="str">
            <v xml:space="preserve">Mercedes-Benz CLK Imp.   .  .  .  .  .  .  .  .  .  .  .  .  .  </v>
          </cell>
          <cell r="C207">
            <v>1853</v>
          </cell>
          <cell r="D207">
            <v>0.49905736601131162</v>
          </cell>
          <cell r="E207">
            <v>1274</v>
          </cell>
          <cell r="F207">
            <v>0.33579335793357934</v>
          </cell>
          <cell r="G207">
            <v>0.45447409733124022</v>
          </cell>
          <cell r="I207">
            <v>5042</v>
          </cell>
          <cell r="J207">
            <v>0.51001416144042078</v>
          </cell>
          <cell r="K207">
            <v>3653</v>
          </cell>
          <cell r="L207">
            <v>0.38379911746165163</v>
          </cell>
          <cell r="M207">
            <v>0.38023542294004931</v>
          </cell>
          <cell r="O207" t="str">
            <v xml:space="preserve"> メルセデス ベンツ CLK</v>
          </cell>
          <cell r="P207">
            <v>1853</v>
          </cell>
          <cell r="Q207">
            <v>0.49905736601131162</v>
          </cell>
          <cell r="R207">
            <v>1274</v>
          </cell>
          <cell r="S207">
            <v>1274</v>
          </cell>
          <cell r="T207">
            <v>0.33579335793357934</v>
          </cell>
          <cell r="U207">
            <v>0.45447409733124022</v>
          </cell>
          <cell r="W207">
            <v>5042</v>
          </cell>
          <cell r="X207">
            <v>0.51001416144042078</v>
          </cell>
          <cell r="Z207">
            <v>3653</v>
          </cell>
          <cell r="AA207">
            <v>0.38379911746165163</v>
          </cell>
          <cell r="AB207">
            <v>0.38023542294004931</v>
          </cell>
        </row>
        <row r="208">
          <cell r="B208" t="str">
            <v xml:space="preserve">Volvo C70  .  .  .  .  .  .  .  .  .  .  .  .  .  .  .  .  .  </v>
          </cell>
          <cell r="C208">
            <v>767</v>
          </cell>
          <cell r="D208">
            <v>0.20657150552114192</v>
          </cell>
          <cell r="E208">
            <v>600</v>
          </cell>
          <cell r="F208">
            <v>0.158144438587243</v>
          </cell>
          <cell r="G208">
            <v>0.27833333333333332</v>
          </cell>
          <cell r="I208">
            <v>1505</v>
          </cell>
          <cell r="J208">
            <v>0.15223548452356869</v>
          </cell>
          <cell r="K208">
            <v>1130</v>
          </cell>
          <cell r="L208">
            <v>0.11872242067661273</v>
          </cell>
          <cell r="M208">
            <v>0.33185840707964598</v>
          </cell>
          <cell r="O208" t="str">
            <v xml:space="preserve"> ボルボ C70</v>
          </cell>
          <cell r="P208">
            <v>767</v>
          </cell>
          <cell r="Q208">
            <v>0.20657150552114192</v>
          </cell>
          <cell r="R208">
            <v>600</v>
          </cell>
          <cell r="S208">
            <v>600</v>
          </cell>
          <cell r="T208">
            <v>0.158144438587243</v>
          </cell>
          <cell r="U208">
            <v>0.27833333333333332</v>
          </cell>
          <cell r="W208">
            <v>1505</v>
          </cell>
          <cell r="X208">
            <v>0.15223548452356869</v>
          </cell>
          <cell r="Z208">
            <v>1130</v>
          </cell>
          <cell r="AA208">
            <v>0.11872242067661273</v>
          </cell>
          <cell r="AB208">
            <v>0.33185840707964598</v>
          </cell>
        </row>
        <row r="209">
          <cell r="B209" t="str">
            <v xml:space="preserve">  Total Domestic</v>
          </cell>
          <cell r="C209">
            <v>1008</v>
          </cell>
          <cell r="D209">
            <v>0.27147858874225694</v>
          </cell>
          <cell r="E209">
            <v>1702</v>
          </cell>
          <cell r="F209">
            <v>0.44860305745914603</v>
          </cell>
          <cell r="G209">
            <v>-0.40775558166862513</v>
          </cell>
          <cell r="I209">
            <v>3092</v>
          </cell>
          <cell r="J209">
            <v>0.31276552700788995</v>
          </cell>
          <cell r="K209">
            <v>4157</v>
          </cell>
          <cell r="L209">
            <v>0.43675141836520276</v>
          </cell>
          <cell r="M209">
            <v>-0.25619437094058217</v>
          </cell>
          <cell r="O209" t="str">
            <v xml:space="preserve">  国産車合計</v>
          </cell>
          <cell r="P209">
            <v>1008</v>
          </cell>
          <cell r="Q209">
            <v>0.27147858874225694</v>
          </cell>
          <cell r="R209">
            <v>1702</v>
          </cell>
          <cell r="S209">
            <v>1702</v>
          </cell>
          <cell r="T209">
            <v>0.44860305745914603</v>
          </cell>
          <cell r="U209">
            <v>-0.40775558166862513</v>
          </cell>
          <cell r="W209">
            <v>3092</v>
          </cell>
          <cell r="X209">
            <v>0.31276552700788995</v>
          </cell>
          <cell r="Z209">
            <v>4157</v>
          </cell>
          <cell r="AA209">
            <v>0.43675141836520276</v>
          </cell>
          <cell r="AB209">
            <v>-0.25619437094058217</v>
          </cell>
        </row>
        <row r="210">
          <cell r="B210" t="str">
            <v xml:space="preserve">  Total Import</v>
          </cell>
          <cell r="C210">
            <v>2705</v>
          </cell>
          <cell r="D210">
            <v>0.72852141125774306</v>
          </cell>
          <cell r="E210">
            <v>2092</v>
          </cell>
          <cell r="F210">
            <v>0.55139694254085403</v>
          </cell>
          <cell r="G210">
            <v>0.29302103250478018</v>
          </cell>
          <cell r="I210">
            <v>6794</v>
          </cell>
          <cell r="J210">
            <v>0.68723447299211005</v>
          </cell>
          <cell r="K210">
            <v>5361</v>
          </cell>
          <cell r="L210">
            <v>0.56324858163479719</v>
          </cell>
          <cell r="M210">
            <v>0.26730087670210789</v>
          </cell>
          <cell r="O210" t="str">
            <v xml:space="preserve">  輸入車合計</v>
          </cell>
          <cell r="P210">
            <v>2705</v>
          </cell>
          <cell r="Q210">
            <v>0.72852141125774306</v>
          </cell>
          <cell r="R210">
            <v>2092</v>
          </cell>
          <cell r="S210">
            <v>2092</v>
          </cell>
          <cell r="T210">
            <v>0.55139694254085403</v>
          </cell>
          <cell r="U210">
            <v>0.29302103250478018</v>
          </cell>
          <cell r="W210">
            <v>6794</v>
          </cell>
          <cell r="X210">
            <v>0.68723447299211005</v>
          </cell>
          <cell r="Z210">
            <v>5361</v>
          </cell>
          <cell r="AA210">
            <v>0.56324858163479719</v>
          </cell>
          <cell r="AB210">
            <v>0.26730087670210789</v>
          </cell>
        </row>
        <row r="211">
          <cell r="B211" t="str">
            <v xml:space="preserve">  Total Upper Specialty</v>
          </cell>
          <cell r="C211">
            <v>3713</v>
          </cell>
          <cell r="D211">
            <v>1</v>
          </cell>
          <cell r="E211">
            <v>3794</v>
          </cell>
          <cell r="F211">
            <v>1</v>
          </cell>
          <cell r="G211">
            <v>-2.1349499209277756E-2</v>
          </cell>
          <cell r="I211">
            <v>9886</v>
          </cell>
          <cell r="J211">
            <v>1</v>
          </cell>
          <cell r="K211">
            <v>9518</v>
          </cell>
          <cell r="L211">
            <v>1</v>
          </cell>
          <cell r="M211">
            <v>3.8663584786719829E-2</v>
          </cell>
          <cell r="O211" t="str">
            <v xml:space="preserve">  上位スペシャルティ合計</v>
          </cell>
          <cell r="P211">
            <v>3713</v>
          </cell>
          <cell r="Q211">
            <v>1</v>
          </cell>
          <cell r="R211">
            <v>3794</v>
          </cell>
          <cell r="S211">
            <v>3794</v>
          </cell>
          <cell r="T211">
            <v>1</v>
          </cell>
          <cell r="U211">
            <v>-2.1349499209277756E-2</v>
          </cell>
          <cell r="W211">
            <v>9886</v>
          </cell>
          <cell r="X211">
            <v>1</v>
          </cell>
          <cell r="Z211">
            <v>9518</v>
          </cell>
          <cell r="AA211">
            <v>1</v>
          </cell>
          <cell r="AB211">
            <v>3.8663584786719829E-2</v>
          </cell>
        </row>
        <row r="213">
          <cell r="B213" t="str">
            <v>Luxury Sport</v>
          </cell>
          <cell r="O213" t="str">
            <v>高級スポーツカー</v>
          </cell>
        </row>
        <row r="214">
          <cell r="B214" t="str">
            <v>Acura NSX Imp.  .  .  .  .  .  .  .  .  .  .  .  .  .</v>
          </cell>
          <cell r="C214">
            <v>35</v>
          </cell>
          <cell r="D214">
            <v>3.5849636382259552E-3</v>
          </cell>
          <cell r="E214">
            <v>19</v>
          </cell>
          <cell r="F214">
            <v>2.0765027322404372E-3</v>
          </cell>
          <cell r="G214">
            <v>0.84210526315789469</v>
          </cell>
          <cell r="I214">
            <v>76</v>
          </cell>
          <cell r="J214">
            <v>3.1331162138764066E-3</v>
          </cell>
          <cell r="K214">
            <v>58</v>
          </cell>
          <cell r="L214">
            <v>2.5994980279670133E-3</v>
          </cell>
          <cell r="M214">
            <v>0.31034482758620685</v>
          </cell>
          <cell r="O214" t="str">
            <v xml:space="preserve"> アキュラ NSX</v>
          </cell>
          <cell r="P214">
            <v>35</v>
          </cell>
          <cell r="Q214">
            <v>3.5849636382259552E-3</v>
          </cell>
          <cell r="R214">
            <v>19</v>
          </cell>
          <cell r="S214">
            <v>19</v>
          </cell>
          <cell r="T214">
            <v>2.0765027322404372E-3</v>
          </cell>
          <cell r="U214">
            <v>0.84210526315789469</v>
          </cell>
          <cell r="W214">
            <v>76</v>
          </cell>
          <cell r="X214">
            <v>3.1331162138764066E-3</v>
          </cell>
          <cell r="Z214">
            <v>58</v>
          </cell>
          <cell r="AA214">
            <v>2.5994980279670133E-3</v>
          </cell>
          <cell r="AB214">
            <v>0.31034482758620685</v>
          </cell>
        </row>
        <row r="215">
          <cell r="B215" t="str">
            <v xml:space="preserve">BMW M3 Conv. Imp.  .  .  .  .  .  .  .  .  .  .  .  .  .  </v>
          </cell>
          <cell r="C215">
            <v>0</v>
          </cell>
          <cell r="D215">
            <v>0</v>
          </cell>
          <cell r="E215">
            <v>464</v>
          </cell>
          <cell r="F215">
            <v>5.0710382513661202E-2</v>
          </cell>
          <cell r="G215">
            <v>-1</v>
          </cell>
          <cell r="I215">
            <v>320</v>
          </cell>
          <cell r="J215">
            <v>1.3192068268953291E-2</v>
          </cell>
          <cell r="K215">
            <v>1082</v>
          </cell>
          <cell r="L215">
            <v>4.8494083901039799E-2</v>
          </cell>
          <cell r="M215">
            <v>-0.70425138632162665</v>
          </cell>
          <cell r="O215" t="str">
            <v xml:space="preserve"> BMW M3 コンバーチブル</v>
          </cell>
          <cell r="P215">
            <v>0</v>
          </cell>
          <cell r="Q215">
            <v>0</v>
          </cell>
          <cell r="R215">
            <v>464</v>
          </cell>
          <cell r="S215">
            <v>464</v>
          </cell>
          <cell r="T215">
            <v>5.0710382513661202E-2</v>
          </cell>
          <cell r="U215">
            <v>-1</v>
          </cell>
          <cell r="W215">
            <v>320</v>
          </cell>
          <cell r="X215">
            <v>1.3192068268953291E-2</v>
          </cell>
          <cell r="Z215">
            <v>1082</v>
          </cell>
          <cell r="AA215">
            <v>4.8494083901039799E-2</v>
          </cell>
          <cell r="AB215">
            <v>-0.70425138632162665</v>
          </cell>
        </row>
        <row r="216">
          <cell r="B216" t="str">
            <v xml:space="preserve">BMW Z3 Roadstar  .  .  .  .  .  .  .  .  .  .  .  .  .  </v>
          </cell>
          <cell r="C216">
            <v>0</v>
          </cell>
          <cell r="D216">
            <v>0</v>
          </cell>
          <cell r="E216">
            <v>260</v>
          </cell>
          <cell r="F216">
            <v>2.8415300546448089E-2</v>
          </cell>
          <cell r="G216">
            <v>-1</v>
          </cell>
          <cell r="I216">
            <v>225</v>
          </cell>
          <cell r="J216">
            <v>9.2756730016077833E-3</v>
          </cell>
          <cell r="K216">
            <v>723</v>
          </cell>
          <cell r="L216">
            <v>3.2404087486554323E-2</v>
          </cell>
          <cell r="M216">
            <v>-0.68879668049792531</v>
          </cell>
          <cell r="O216" t="str">
            <v xml:space="preserve"> BMW Z3 ロードスター</v>
          </cell>
          <cell r="P216">
            <v>0</v>
          </cell>
          <cell r="Q216">
            <v>0</v>
          </cell>
          <cell r="R216">
            <v>260</v>
          </cell>
          <cell r="S216">
            <v>260</v>
          </cell>
          <cell r="T216">
            <v>2.8415300546448089E-2</v>
          </cell>
          <cell r="U216">
            <v>-1</v>
          </cell>
          <cell r="W216">
            <v>225</v>
          </cell>
          <cell r="X216">
            <v>9.2756730016077833E-3</v>
          </cell>
          <cell r="Z216">
            <v>723</v>
          </cell>
          <cell r="AA216">
            <v>3.2404087486554323E-2</v>
          </cell>
          <cell r="AB216">
            <v>-0.68879668049792531</v>
          </cell>
        </row>
        <row r="217">
          <cell r="B217" t="str">
            <v xml:space="preserve">Chevrolet Corvette  .  .  .  .  .  .  .  .  .  .  .  . </v>
          </cell>
          <cell r="C217">
            <v>3440</v>
          </cell>
          <cell r="D217">
            <v>0.35235071187135103</v>
          </cell>
          <cell r="E217">
            <v>3281</v>
          </cell>
          <cell r="F217">
            <v>0.35857923497267757</v>
          </cell>
          <cell r="G217">
            <v>4.8460835111246547E-2</v>
          </cell>
          <cell r="I217">
            <v>8068</v>
          </cell>
          <cell r="J217">
            <v>0.33260502123098484</v>
          </cell>
          <cell r="K217">
            <v>7434</v>
          </cell>
          <cell r="L217">
            <v>0.33318393689494441</v>
          </cell>
          <cell r="M217">
            <v>8.5283831046542913E-2</v>
          </cell>
          <cell r="O217" t="str">
            <v xml:space="preserve"> シボレー コルベット</v>
          </cell>
          <cell r="P217">
            <v>3440</v>
          </cell>
          <cell r="Q217">
            <v>0.35235071187135103</v>
          </cell>
          <cell r="R217">
            <v>3281</v>
          </cell>
          <cell r="S217">
            <v>3281</v>
          </cell>
          <cell r="T217">
            <v>0.35857923497267757</v>
          </cell>
          <cell r="U217">
            <v>4.8460835111246547E-2</v>
          </cell>
          <cell r="W217">
            <v>8068</v>
          </cell>
          <cell r="X217">
            <v>0.33260502123098484</v>
          </cell>
          <cell r="Z217">
            <v>7434</v>
          </cell>
          <cell r="AA217">
            <v>0.33318393689494441</v>
          </cell>
          <cell r="AB217">
            <v>8.5283831046542913E-2</v>
          </cell>
        </row>
        <row r="218">
          <cell r="B218" t="str">
            <v xml:space="preserve">Dodge Viper  .  .  .  .  .  .  .  .  .  .  .  .  .  .  .  </v>
          </cell>
          <cell r="C218">
            <v>148</v>
          </cell>
          <cell r="D218">
            <v>1.5159274813069753E-2</v>
          </cell>
          <cell r="E218">
            <v>120</v>
          </cell>
          <cell r="F218">
            <v>1.3114754098360656E-2</v>
          </cell>
          <cell r="G218">
            <v>0.23333333333333339</v>
          </cell>
          <cell r="I218">
            <v>376</v>
          </cell>
          <cell r="J218">
            <v>1.5500680216020118E-2</v>
          </cell>
          <cell r="K218">
            <v>279</v>
          </cell>
          <cell r="L218">
            <v>1.2504481893151667E-2</v>
          </cell>
          <cell r="M218">
            <v>0.34767025089605741</v>
          </cell>
          <cell r="O218" t="str">
            <v xml:space="preserve"> ドッジ バイパー</v>
          </cell>
          <cell r="P218">
            <v>148</v>
          </cell>
          <cell r="Q218">
            <v>1.5159274813069753E-2</v>
          </cell>
          <cell r="R218">
            <v>120</v>
          </cell>
          <cell r="S218">
            <v>120</v>
          </cell>
          <cell r="T218">
            <v>1.3114754098360656E-2</v>
          </cell>
          <cell r="U218">
            <v>0.23333333333333339</v>
          </cell>
          <cell r="W218">
            <v>376</v>
          </cell>
          <cell r="X218">
            <v>1.5500680216020118E-2</v>
          </cell>
          <cell r="Z218">
            <v>279</v>
          </cell>
          <cell r="AA218">
            <v>1.2504481893151667E-2</v>
          </cell>
          <cell r="AB218">
            <v>0.34767025089605741</v>
          </cell>
        </row>
        <row r="219">
          <cell r="B219" t="str">
            <v>Ferrari Imp.   .  .  .  .  .  .  .  .  .  .  .  .  .  .  .</v>
          </cell>
          <cell r="C219">
            <v>100</v>
          </cell>
          <cell r="D219">
            <v>1.0242753252074157E-2</v>
          </cell>
          <cell r="E219">
            <v>96</v>
          </cell>
          <cell r="F219">
            <v>1.0491803278688525E-2</v>
          </cell>
          <cell r="G219">
            <v>4.1666666666666741E-2</v>
          </cell>
          <cell r="I219">
            <v>291</v>
          </cell>
          <cell r="J219">
            <v>1.19965370820794E-2</v>
          </cell>
          <cell r="K219">
            <v>268</v>
          </cell>
          <cell r="L219">
            <v>1.2011473646468268E-2</v>
          </cell>
          <cell r="M219">
            <v>8.582089552238803E-2</v>
          </cell>
          <cell r="O219" t="str">
            <v xml:space="preserve"> フェラーリ </v>
          </cell>
          <cell r="P219">
            <v>100</v>
          </cell>
          <cell r="Q219">
            <v>1.0242753252074157E-2</v>
          </cell>
          <cell r="R219">
            <v>96</v>
          </cell>
          <cell r="S219">
            <v>96</v>
          </cell>
          <cell r="T219">
            <v>1.0491803278688525E-2</v>
          </cell>
          <cell r="U219">
            <v>4.1666666666666741E-2</v>
          </cell>
          <cell r="W219">
            <v>291</v>
          </cell>
          <cell r="X219">
            <v>1.19965370820794E-2</v>
          </cell>
          <cell r="Z219">
            <v>268</v>
          </cell>
          <cell r="AA219">
            <v>1.2011473646468268E-2</v>
          </cell>
          <cell r="AB219">
            <v>8.582089552238803E-2</v>
          </cell>
        </row>
        <row r="220">
          <cell r="B220" t="str">
            <v xml:space="preserve">Jaguar XK8 Imp.  .  .  .  .  .  .  .  .  .  .  .  .  .  </v>
          </cell>
          <cell r="C220">
            <v>543</v>
          </cell>
          <cell r="D220">
            <v>5.5618150158762675E-2</v>
          </cell>
          <cell r="E220">
            <v>478</v>
          </cell>
          <cell r="F220">
            <v>5.2240437158469946E-2</v>
          </cell>
          <cell r="G220">
            <v>0.13598326359832646</v>
          </cell>
          <cell r="I220">
            <v>1332</v>
          </cell>
          <cell r="J220">
            <v>5.4911984169518077E-2</v>
          </cell>
          <cell r="K220">
            <v>1129</v>
          </cell>
          <cell r="L220">
            <v>5.0600573682323416E-2</v>
          </cell>
          <cell r="M220">
            <v>0.17980513728963676</v>
          </cell>
          <cell r="O220" t="str">
            <v xml:space="preserve"> ジャガー XK8</v>
          </cell>
          <cell r="P220">
            <v>543</v>
          </cell>
          <cell r="Q220">
            <v>5.5618150158762675E-2</v>
          </cell>
          <cell r="R220">
            <v>478</v>
          </cell>
          <cell r="S220">
            <v>478</v>
          </cell>
          <cell r="T220">
            <v>5.2240437158469946E-2</v>
          </cell>
          <cell r="U220">
            <v>0.13598326359832646</v>
          </cell>
          <cell r="W220">
            <v>1332</v>
          </cell>
          <cell r="X220">
            <v>5.4911984169518077E-2</v>
          </cell>
          <cell r="Z220">
            <v>1129</v>
          </cell>
          <cell r="AA220">
            <v>5.0600573682323416E-2</v>
          </cell>
          <cell r="AB220">
            <v>0.17980513728963676</v>
          </cell>
        </row>
        <row r="221">
          <cell r="B221" t="str">
            <v xml:space="preserve">Jaguar XKR Imp.  .  .  .  .  .  .  .  .  .  .  .  .  .  </v>
          </cell>
          <cell r="C221">
            <v>113</v>
          </cell>
          <cell r="D221">
            <v>1.1574311174843798E-2</v>
          </cell>
          <cell r="E221">
            <v>0</v>
          </cell>
          <cell r="F221">
            <v>0</v>
          </cell>
          <cell r="G221" t="str">
            <v>N.M.</v>
          </cell>
          <cell r="I221">
            <v>341</v>
          </cell>
          <cell r="J221">
            <v>1.4057797749103351E-2</v>
          </cell>
          <cell r="K221">
            <v>0</v>
          </cell>
          <cell r="L221">
            <v>0</v>
          </cell>
          <cell r="M221" t="str">
            <v>N.M.</v>
          </cell>
          <cell r="O221" t="str">
            <v xml:space="preserve"> ジャガー XKR</v>
          </cell>
          <cell r="P221">
            <v>113</v>
          </cell>
          <cell r="Q221">
            <v>1.1574311174843798E-2</v>
          </cell>
          <cell r="R221">
            <v>0</v>
          </cell>
          <cell r="S221">
            <v>0</v>
          </cell>
          <cell r="T221">
            <v>0</v>
          </cell>
          <cell r="U221" t="str">
            <v>N.M.</v>
          </cell>
          <cell r="W221">
            <v>341</v>
          </cell>
          <cell r="X221">
            <v>1.4057797749103351E-2</v>
          </cell>
          <cell r="Z221">
            <v>0</v>
          </cell>
          <cell r="AA221">
            <v>0</v>
          </cell>
          <cell r="AB221" t="str">
            <v>N.M.</v>
          </cell>
        </row>
        <row r="222">
          <cell r="B222" t="str">
            <v>Mercedes-Benz "SL" Class Imp.  .  .  .  .  .</v>
          </cell>
          <cell r="C222">
            <v>630</v>
          </cell>
          <cell r="D222">
            <v>6.4529345488067186E-2</v>
          </cell>
          <cell r="E222">
            <v>758</v>
          </cell>
          <cell r="F222">
            <v>8.2841530054644813E-2</v>
          </cell>
          <cell r="G222">
            <v>-0.16886543535620058</v>
          </cell>
          <cell r="I222">
            <v>1466</v>
          </cell>
          <cell r="J222">
            <v>6.0436162757142267E-2</v>
          </cell>
          <cell r="K222">
            <v>1847</v>
          </cell>
          <cell r="L222">
            <v>8.2780566511294368E-2</v>
          </cell>
          <cell r="M222">
            <v>-0.20628045479155388</v>
          </cell>
          <cell r="O222" t="str">
            <v xml:space="preserve"> メルセデス ベンツ SLクラス</v>
          </cell>
          <cell r="P222">
            <v>630</v>
          </cell>
          <cell r="Q222">
            <v>6.4529345488067186E-2</v>
          </cell>
          <cell r="R222">
            <v>758</v>
          </cell>
          <cell r="S222">
            <v>758</v>
          </cell>
          <cell r="T222">
            <v>8.2841530054644813E-2</v>
          </cell>
          <cell r="U222">
            <v>-0.16886543535620058</v>
          </cell>
          <cell r="W222">
            <v>1466</v>
          </cell>
          <cell r="X222">
            <v>6.0436162757142267E-2</v>
          </cell>
          <cell r="Z222">
            <v>1847</v>
          </cell>
          <cell r="AA222">
            <v>8.2780566511294368E-2</v>
          </cell>
          <cell r="AB222">
            <v>-0.20628045479155388</v>
          </cell>
        </row>
        <row r="223">
          <cell r="B223" t="str">
            <v xml:space="preserve">Mercedes-Benz SLK .  .  .  .  .  .  .  .  .  .  .  </v>
          </cell>
          <cell r="C223">
            <v>1191</v>
          </cell>
          <cell r="D223">
            <v>0.12199119123220321</v>
          </cell>
          <cell r="E223">
            <v>1040</v>
          </cell>
          <cell r="F223">
            <v>0.11366120218579236</v>
          </cell>
          <cell r="G223">
            <v>0.14519230769230762</v>
          </cell>
          <cell r="I223">
            <v>2617</v>
          </cell>
          <cell r="J223">
            <v>0.10788638331203364</v>
          </cell>
          <cell r="K223">
            <v>2647</v>
          </cell>
          <cell r="L223">
            <v>0.11863571172463248</v>
          </cell>
          <cell r="M223">
            <v>-1.1333585190781981E-2</v>
          </cell>
          <cell r="O223" t="str">
            <v xml:space="preserve"> メルセデス ベンツ SLK</v>
          </cell>
          <cell r="P223">
            <v>1191</v>
          </cell>
          <cell r="Q223">
            <v>0.12199119123220321</v>
          </cell>
          <cell r="R223">
            <v>1040</v>
          </cell>
          <cell r="S223">
            <v>1040</v>
          </cell>
          <cell r="T223">
            <v>0.11366120218579236</v>
          </cell>
          <cell r="U223">
            <v>0.14519230769230762</v>
          </cell>
          <cell r="W223">
            <v>2617</v>
          </cell>
          <cell r="X223">
            <v>0.10788638331203364</v>
          </cell>
          <cell r="Z223">
            <v>2647</v>
          </cell>
          <cell r="AA223">
            <v>0.11863571172463248</v>
          </cell>
          <cell r="AB223">
            <v>-1.1333585190781981E-2</v>
          </cell>
        </row>
        <row r="224">
          <cell r="B224" t="str">
            <v>Mitsubishi 3000 GT Imp.  .  .  .  .  .  .  .  .  .</v>
          </cell>
          <cell r="C224">
            <v>15</v>
          </cell>
          <cell r="D224">
            <v>1.5364129878111237E-3</v>
          </cell>
          <cell r="E224">
            <v>269</v>
          </cell>
          <cell r="F224">
            <v>2.9398907103825138E-2</v>
          </cell>
          <cell r="G224">
            <v>-0.94423791821561343</v>
          </cell>
          <cell r="I224">
            <v>91</v>
          </cell>
          <cell r="J224">
            <v>3.7514944139835924E-3</v>
          </cell>
          <cell r="K224">
            <v>873</v>
          </cell>
          <cell r="L224">
            <v>3.9126927214055217E-2</v>
          </cell>
          <cell r="M224">
            <v>-0.8957617411225659</v>
          </cell>
          <cell r="O224" t="str">
            <v xml:space="preserve"> 三菱 3000GT</v>
          </cell>
          <cell r="P224">
            <v>15</v>
          </cell>
          <cell r="Q224">
            <v>1.5364129878111237E-3</v>
          </cell>
          <cell r="R224">
            <v>269</v>
          </cell>
          <cell r="S224">
            <v>269</v>
          </cell>
          <cell r="T224">
            <v>2.9398907103825138E-2</v>
          </cell>
          <cell r="U224">
            <v>-0.94423791821561343</v>
          </cell>
          <cell r="W224">
            <v>91</v>
          </cell>
          <cell r="X224">
            <v>3.7514944139835924E-3</v>
          </cell>
          <cell r="Z224">
            <v>873</v>
          </cell>
          <cell r="AA224">
            <v>3.9126927214055217E-2</v>
          </cell>
          <cell r="AB224">
            <v>-0.8957617411225659</v>
          </cell>
        </row>
        <row r="225">
          <cell r="B225" t="str">
            <v xml:space="preserve">Nissan 300ZX Imp.   .  .  .  .  .  .  .  .  .  .  .  </v>
          </cell>
          <cell r="C225">
            <v>2</v>
          </cell>
          <cell r="D225">
            <v>2.0485506504148315E-4</v>
          </cell>
          <cell r="E225">
            <v>0</v>
          </cell>
          <cell r="F225">
            <v>0</v>
          </cell>
          <cell r="G225" t="str">
            <v>N.M.</v>
          </cell>
          <cell r="I225">
            <v>2</v>
          </cell>
          <cell r="J225">
            <v>8.2450426680958074E-5</v>
          </cell>
          <cell r="K225">
            <v>1</v>
          </cell>
          <cell r="L225">
            <v>4.4818931516672646E-5</v>
          </cell>
          <cell r="M225">
            <v>1</v>
          </cell>
          <cell r="O225" t="str">
            <v xml:space="preserve"> 日産 300ZX</v>
          </cell>
          <cell r="P225">
            <v>2</v>
          </cell>
          <cell r="Q225">
            <v>2.0485506504148315E-4</v>
          </cell>
          <cell r="R225">
            <v>0</v>
          </cell>
          <cell r="S225">
            <v>0</v>
          </cell>
          <cell r="T225">
            <v>0</v>
          </cell>
          <cell r="U225" t="str">
            <v>N.M.</v>
          </cell>
          <cell r="W225">
            <v>2</v>
          </cell>
          <cell r="X225">
            <v>8.2450426680958074E-5</v>
          </cell>
          <cell r="Z225">
            <v>1</v>
          </cell>
          <cell r="AA225">
            <v>4.4818931516672646E-5</v>
          </cell>
          <cell r="AB225">
            <v>1</v>
          </cell>
        </row>
        <row r="226">
          <cell r="B226" t="str">
            <v>Plymouth Prowler.  .  .  .  .  .  .  .  .  .  .  .  .</v>
          </cell>
          <cell r="C226">
            <v>311</v>
          </cell>
          <cell r="D226">
            <v>3.1854962613950627E-2</v>
          </cell>
          <cell r="E226">
            <v>177</v>
          </cell>
          <cell r="F226">
            <v>1.9344262295081967E-2</v>
          </cell>
          <cell r="G226">
            <v>0.75706214689265527</v>
          </cell>
          <cell r="I226">
            <v>712</v>
          </cell>
          <cell r="J226">
            <v>2.9352351898421076E-2</v>
          </cell>
          <cell r="K226">
            <v>517</v>
          </cell>
          <cell r="L226">
            <v>2.3171387594119755E-2</v>
          </cell>
          <cell r="M226">
            <v>0.3771760154738879</v>
          </cell>
          <cell r="O226" t="str">
            <v xml:space="preserve"> プリモス プロウラー</v>
          </cell>
          <cell r="P226">
            <v>311</v>
          </cell>
          <cell r="Q226">
            <v>3.1854962613950627E-2</v>
          </cell>
          <cell r="R226">
            <v>177</v>
          </cell>
          <cell r="S226">
            <v>177</v>
          </cell>
          <cell r="T226">
            <v>1.9344262295081967E-2</v>
          </cell>
          <cell r="U226">
            <v>0.75706214689265527</v>
          </cell>
          <cell r="W226">
            <v>712</v>
          </cell>
          <cell r="X226">
            <v>2.9352351898421076E-2</v>
          </cell>
          <cell r="Z226">
            <v>517</v>
          </cell>
          <cell r="AA226">
            <v>2.3171387594119755E-2</v>
          </cell>
          <cell r="AB226">
            <v>0.3771760154738879</v>
          </cell>
        </row>
        <row r="227">
          <cell r="B227" t="str">
            <v xml:space="preserve">Porsche 911 Imp. .  .  .  .  .  .  .  .  .  .  .  .  . </v>
          </cell>
          <cell r="C227">
            <v>1200</v>
          </cell>
          <cell r="D227">
            <v>0.12291303902488988</v>
          </cell>
          <cell r="E227">
            <v>835</v>
          </cell>
          <cell r="F227">
            <v>9.1256830601092895E-2</v>
          </cell>
          <cell r="G227">
            <v>0.43712574850299402</v>
          </cell>
          <cell r="I227">
            <v>2662</v>
          </cell>
          <cell r="J227">
            <v>0.1097415179123552</v>
          </cell>
          <cell r="K227">
            <v>2237</v>
          </cell>
          <cell r="L227">
            <v>0.10025994980279671</v>
          </cell>
          <cell r="M227">
            <v>0.18998658918194011</v>
          </cell>
          <cell r="O227" t="str">
            <v xml:space="preserve"> ポルシェ 911</v>
          </cell>
          <cell r="P227">
            <v>1200</v>
          </cell>
          <cell r="Q227">
            <v>0.12291303902488988</v>
          </cell>
          <cell r="R227">
            <v>835</v>
          </cell>
          <cell r="S227">
            <v>835</v>
          </cell>
          <cell r="T227">
            <v>9.1256830601092895E-2</v>
          </cell>
          <cell r="U227">
            <v>0.43712574850299402</v>
          </cell>
          <cell r="W227">
            <v>2662</v>
          </cell>
          <cell r="X227">
            <v>0.1097415179123552</v>
          </cell>
          <cell r="Z227">
            <v>2237</v>
          </cell>
          <cell r="AA227">
            <v>0.10025994980279671</v>
          </cell>
          <cell r="AB227">
            <v>0.18998658918194011</v>
          </cell>
        </row>
        <row r="228">
          <cell r="B228" t="str">
            <v>Porsche Boxster.  .  .  .  .  .  .  .  .  .  .  .  .  .</v>
          </cell>
          <cell r="C228">
            <v>800</v>
          </cell>
          <cell r="D228">
            <v>8.1942026016593256E-2</v>
          </cell>
          <cell r="E228">
            <v>1349</v>
          </cell>
          <cell r="F228">
            <v>0.14743169398907105</v>
          </cell>
          <cell r="G228">
            <v>-0.40696812453669384</v>
          </cell>
          <cell r="I228">
            <v>3141</v>
          </cell>
          <cell r="J228">
            <v>0.12948839510244464</v>
          </cell>
          <cell r="K228">
            <v>3202</v>
          </cell>
          <cell r="L228">
            <v>0.14351021871638581</v>
          </cell>
          <cell r="M228">
            <v>-1.9050593379138059E-2</v>
          </cell>
          <cell r="O228" t="str">
            <v xml:space="preserve"> ポルショ ボックスター</v>
          </cell>
          <cell r="P228">
            <v>800</v>
          </cell>
          <cell r="Q228">
            <v>8.1942026016593256E-2</v>
          </cell>
          <cell r="R228">
            <v>1349</v>
          </cell>
          <cell r="S228">
            <v>1349</v>
          </cell>
          <cell r="T228">
            <v>0.14743169398907105</v>
          </cell>
          <cell r="U228">
            <v>-0.40696812453669384</v>
          </cell>
          <cell r="W228">
            <v>3141</v>
          </cell>
          <cell r="X228">
            <v>0.12948839510244464</v>
          </cell>
          <cell r="Z228">
            <v>3202</v>
          </cell>
          <cell r="AA228">
            <v>0.14351021871638581</v>
          </cell>
          <cell r="AB228">
            <v>-1.9050593379138059E-2</v>
          </cell>
        </row>
        <row r="229">
          <cell r="B229" t="str">
            <v xml:space="preserve">Toyota Supra Imp.  .  .  .  .  .  .  .  .  .  .  .  .  </v>
          </cell>
          <cell r="C229">
            <v>0</v>
          </cell>
          <cell r="D229">
            <v>0</v>
          </cell>
          <cell r="E229">
            <v>3</v>
          </cell>
          <cell r="F229">
            <v>3.2786885245901639E-4</v>
          </cell>
          <cell r="G229">
            <v>-1</v>
          </cell>
          <cell r="I229">
            <v>0</v>
          </cell>
          <cell r="J229">
            <v>0</v>
          </cell>
          <cell r="K229">
            <v>14</v>
          </cell>
          <cell r="L229">
            <v>6.2746504123341697E-4</v>
          </cell>
          <cell r="M229">
            <v>-1</v>
          </cell>
          <cell r="O229" t="str">
            <v xml:space="preserve"> トヨタ スープラ</v>
          </cell>
          <cell r="P229">
            <v>0</v>
          </cell>
          <cell r="Q229">
            <v>0</v>
          </cell>
          <cell r="R229">
            <v>3</v>
          </cell>
          <cell r="S229">
            <v>3</v>
          </cell>
          <cell r="T229">
            <v>3.2786885245901639E-4</v>
          </cell>
          <cell r="U229">
            <v>-1</v>
          </cell>
          <cell r="W229">
            <v>0</v>
          </cell>
          <cell r="X229">
            <v>0</v>
          </cell>
          <cell r="Z229">
            <v>14</v>
          </cell>
          <cell r="AA229">
            <v>6.2746504123341697E-4</v>
          </cell>
          <cell r="AB229">
            <v>-1</v>
          </cell>
        </row>
        <row r="230">
          <cell r="B230" t="str">
            <v xml:space="preserve">  Total Domestic</v>
          </cell>
          <cell r="C230">
            <v>3899</v>
          </cell>
          <cell r="D230">
            <v>0.39936494929837141</v>
          </cell>
          <cell r="E230">
            <v>3838</v>
          </cell>
          <cell r="F230">
            <v>0.41945355191256828</v>
          </cell>
          <cell r="G230">
            <v>1.5893694632621136E-2</v>
          </cell>
          <cell r="I230">
            <v>9685</v>
          </cell>
          <cell r="J230">
            <v>0.39926619120253948</v>
          </cell>
          <cell r="K230">
            <v>8953</v>
          </cell>
          <cell r="L230">
            <v>0.40126389386877015</v>
          </cell>
          <cell r="M230">
            <v>8.1760303808779078E-2</v>
          </cell>
          <cell r="O230" t="str">
            <v xml:space="preserve">  国産車合計</v>
          </cell>
          <cell r="P230">
            <v>3899</v>
          </cell>
          <cell r="Q230">
            <v>0.39936494929837141</v>
          </cell>
          <cell r="R230">
            <v>3838</v>
          </cell>
          <cell r="S230">
            <v>3838</v>
          </cell>
          <cell r="T230">
            <v>0.41945355191256828</v>
          </cell>
          <cell r="U230">
            <v>1.5893694632621136E-2</v>
          </cell>
          <cell r="W230">
            <v>9685</v>
          </cell>
          <cell r="X230">
            <v>0.39926619120253948</v>
          </cell>
          <cell r="Z230">
            <v>8953</v>
          </cell>
          <cell r="AA230">
            <v>0.40126389386877015</v>
          </cell>
          <cell r="AB230">
            <v>8.1760303808779078E-2</v>
          </cell>
        </row>
        <row r="231">
          <cell r="B231" t="str">
            <v xml:space="preserve">  Total Import</v>
          </cell>
          <cell r="C231">
            <v>5864</v>
          </cell>
          <cell r="D231">
            <v>0.60063505070162859</v>
          </cell>
          <cell r="E231">
            <v>5312</v>
          </cell>
          <cell r="F231">
            <v>0.58054644808743172</v>
          </cell>
          <cell r="G231">
            <v>0.10391566265060237</v>
          </cell>
          <cell r="I231">
            <v>14572</v>
          </cell>
          <cell r="J231">
            <v>0.60073380879746052</v>
          </cell>
          <cell r="K231">
            <v>13359</v>
          </cell>
          <cell r="L231">
            <v>0.59873610613122985</v>
          </cell>
          <cell r="M231">
            <v>9.0800209596526793E-2</v>
          </cell>
          <cell r="O231" t="str">
            <v xml:space="preserve">  輸入車合計</v>
          </cell>
          <cell r="P231">
            <v>5864</v>
          </cell>
          <cell r="Q231">
            <v>0.60063505070162859</v>
          </cell>
          <cell r="R231">
            <v>5312</v>
          </cell>
          <cell r="S231">
            <v>5312</v>
          </cell>
          <cell r="T231">
            <v>0.58054644808743172</v>
          </cell>
          <cell r="U231">
            <v>0.10391566265060237</v>
          </cell>
          <cell r="W231">
            <v>14572</v>
          </cell>
          <cell r="X231">
            <v>0.60073380879746052</v>
          </cell>
          <cell r="Z231">
            <v>13359</v>
          </cell>
          <cell r="AA231">
            <v>0.59873610613122985</v>
          </cell>
          <cell r="AB231">
            <v>9.0800209596526793E-2</v>
          </cell>
        </row>
        <row r="232">
          <cell r="B232" t="str">
            <v xml:space="preserve">  Total Luxury Sport</v>
          </cell>
          <cell r="C232">
            <v>9763</v>
          </cell>
          <cell r="D232">
            <v>1</v>
          </cell>
          <cell r="E232">
            <v>9150</v>
          </cell>
          <cell r="F232">
            <v>1</v>
          </cell>
          <cell r="G232">
            <v>6.6994535519125709E-2</v>
          </cell>
          <cell r="I232">
            <v>24257</v>
          </cell>
          <cell r="J232">
            <v>1</v>
          </cell>
          <cell r="K232">
            <v>22312</v>
          </cell>
          <cell r="L232">
            <v>1</v>
          </cell>
          <cell r="M232">
            <v>8.7172821799928357E-2</v>
          </cell>
          <cell r="O232" t="str">
            <v xml:space="preserve">  高級スポーツカー</v>
          </cell>
          <cell r="P232">
            <v>9763</v>
          </cell>
          <cell r="Q232">
            <v>1</v>
          </cell>
          <cell r="R232">
            <v>9150</v>
          </cell>
          <cell r="S232">
            <v>9150</v>
          </cell>
          <cell r="T232">
            <v>1</v>
          </cell>
          <cell r="U232">
            <v>6.6994535519125709E-2</v>
          </cell>
          <cell r="W232">
            <v>24257</v>
          </cell>
          <cell r="X232">
            <v>1</v>
          </cell>
          <cell r="Z232">
            <v>22312</v>
          </cell>
          <cell r="AA232">
            <v>1</v>
          </cell>
          <cell r="AB232">
            <v>8.7172821799928357E-2</v>
          </cell>
        </row>
        <row r="234">
          <cell r="B234" t="str">
            <v xml:space="preserve">  Total Domestic Luxury</v>
          </cell>
          <cell r="C234">
            <v>64045</v>
          </cell>
          <cell r="D234">
            <v>0.52662089380421828</v>
          </cell>
          <cell r="E234">
            <v>53230</v>
          </cell>
          <cell r="F234">
            <v>0.44258751143260994</v>
          </cell>
          <cell r="G234">
            <v>0.20317490137140704</v>
          </cell>
          <cell r="I234">
            <v>168893</v>
          </cell>
          <cell r="J234">
            <v>0.4982461833468545</v>
          </cell>
          <cell r="K234">
            <v>131099</v>
          </cell>
          <cell r="L234">
            <v>0.44022646147233535</v>
          </cell>
          <cell r="M234">
            <v>0.28828595183792394</v>
          </cell>
          <cell r="O234" t="str">
            <v xml:space="preserve">  国産高級車合計</v>
          </cell>
          <cell r="P234">
            <v>64045</v>
          </cell>
          <cell r="Q234">
            <v>0.52662089380421828</v>
          </cell>
          <cell r="R234">
            <v>53230</v>
          </cell>
          <cell r="S234">
            <v>53230</v>
          </cell>
          <cell r="T234">
            <v>0.44258751143260994</v>
          </cell>
          <cell r="U234">
            <v>0.20317490137140704</v>
          </cell>
          <cell r="W234">
            <v>168893</v>
          </cell>
          <cell r="X234">
            <v>0.4982461833468545</v>
          </cell>
          <cell r="Z234">
            <v>131099</v>
          </cell>
          <cell r="AA234">
            <v>0.44022646147233535</v>
          </cell>
          <cell r="AB234">
            <v>0.28828595183792394</v>
          </cell>
        </row>
        <row r="235">
          <cell r="B235" t="str">
            <v xml:space="preserve">  Total Import Luxury</v>
          </cell>
          <cell r="C235">
            <v>57570</v>
          </cell>
          <cell r="D235">
            <v>0.47337910619578177</v>
          </cell>
          <cell r="E235">
            <v>67040</v>
          </cell>
          <cell r="F235">
            <v>0.55741248856739001</v>
          </cell>
          <cell r="G235">
            <v>-0.14125894988066823</v>
          </cell>
          <cell r="I235">
            <v>170082</v>
          </cell>
          <cell r="J235">
            <v>0.50175381665314556</v>
          </cell>
          <cell r="K235">
            <v>166700</v>
          </cell>
          <cell r="L235">
            <v>0.55977353852766465</v>
          </cell>
          <cell r="M235">
            <v>2.0287942411517657E-2</v>
          </cell>
          <cell r="O235" t="str">
            <v xml:space="preserve">  輸入高級車合計</v>
          </cell>
          <cell r="P235">
            <v>57570</v>
          </cell>
          <cell r="Q235">
            <v>0.47337910619578177</v>
          </cell>
          <cell r="R235">
            <v>67040</v>
          </cell>
          <cell r="S235">
            <v>67040</v>
          </cell>
          <cell r="T235">
            <v>0.55741248856739001</v>
          </cell>
          <cell r="U235">
            <v>-0.14125894988066823</v>
          </cell>
          <cell r="W235">
            <v>170082</v>
          </cell>
          <cell r="X235">
            <v>0.50175381665314556</v>
          </cell>
          <cell r="Z235">
            <v>166700</v>
          </cell>
          <cell r="AA235">
            <v>0.55977353852766465</v>
          </cell>
          <cell r="AB235">
            <v>2.0287942411517657E-2</v>
          </cell>
        </row>
        <row r="236">
          <cell r="B236" t="str">
            <v>Total Luxury</v>
          </cell>
          <cell r="C236">
            <v>121615</v>
          </cell>
          <cell r="D236">
            <v>1</v>
          </cell>
          <cell r="E236">
            <v>120270</v>
          </cell>
          <cell r="F236">
            <v>1</v>
          </cell>
          <cell r="G236">
            <v>1.1183171198137609E-2</v>
          </cell>
          <cell r="I236">
            <v>338975</v>
          </cell>
          <cell r="J236">
            <v>1</v>
          </cell>
          <cell r="K236">
            <v>297799</v>
          </cell>
          <cell r="L236">
            <v>1</v>
          </cell>
          <cell r="M236">
            <v>0.1382677577829341</v>
          </cell>
          <cell r="O236" t="str">
            <v>高級車販売合計</v>
          </cell>
          <cell r="P236">
            <v>121615</v>
          </cell>
          <cell r="Q236">
            <v>1</v>
          </cell>
          <cell r="R236">
            <v>120270</v>
          </cell>
          <cell r="S236">
            <v>120270</v>
          </cell>
          <cell r="T236">
            <v>1</v>
          </cell>
          <cell r="U236">
            <v>1.1183171198137609E-2</v>
          </cell>
          <cell r="W236">
            <v>338975</v>
          </cell>
          <cell r="X236">
            <v>1</v>
          </cell>
          <cell r="Z236">
            <v>297799</v>
          </cell>
          <cell r="AA236">
            <v>1</v>
          </cell>
          <cell r="AB236">
            <v>0.1382677577829341</v>
          </cell>
        </row>
        <row r="238">
          <cell r="B238" t="str">
            <v>Grand Total Cars</v>
          </cell>
          <cell r="C238">
            <v>831411</v>
          </cell>
          <cell r="D238">
            <v>1</v>
          </cell>
          <cell r="E238">
            <v>784756</v>
          </cell>
          <cell r="F238">
            <v>1</v>
          </cell>
          <cell r="G238">
            <v>5.9451600242623082E-2</v>
          </cell>
          <cell r="I238">
            <v>2222426</v>
          </cell>
          <cell r="J238">
            <v>1</v>
          </cell>
          <cell r="K238">
            <v>2000570</v>
          </cell>
          <cell r="L238">
            <v>1</v>
          </cell>
          <cell r="M238">
            <v>0.11089639452755962</v>
          </cell>
          <cell r="O238" t="str">
            <v>乗用車合計</v>
          </cell>
          <cell r="P238">
            <v>831411</v>
          </cell>
          <cell r="Q238">
            <v>1</v>
          </cell>
          <cell r="R238">
            <v>784756</v>
          </cell>
          <cell r="S238">
            <v>784756</v>
          </cell>
          <cell r="T238">
            <v>1</v>
          </cell>
          <cell r="U238">
            <v>5.9451600242623082E-2</v>
          </cell>
          <cell r="W238">
            <v>2222426</v>
          </cell>
          <cell r="X238">
            <v>1</v>
          </cell>
          <cell r="Z238">
            <v>2000570</v>
          </cell>
          <cell r="AA238">
            <v>1</v>
          </cell>
          <cell r="AB238">
            <v>0.11089639452755962</v>
          </cell>
        </row>
      </sheetData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nthly Data"/>
      <sheetName val="Output"/>
      <sheetName val="Cars-Segment"/>
      <sheetName val="Car Output"/>
      <sheetName val="Truck-Segment"/>
      <sheetName val="Truck Output"/>
      <sheetName val="Monthly Output"/>
      <sheetName val="SAAR DATA"/>
      <sheetName val="Shares by Brand"/>
      <sheetName val="US LT Sales Trend"/>
      <sheetName val="7201"/>
      <sheetName val="7202"/>
      <sheetName val="7203"/>
      <sheetName val="7211"/>
      <sheetName val="7261"/>
      <sheetName val="7262"/>
      <sheetName val="7267"/>
      <sheetName val="7269"/>
      <sheetName val="7270"/>
      <sheetName val="output 2"/>
      <sheetName val="Truck Output Old"/>
      <sheetName val="Form"/>
      <sheetName val="Japan vs US"/>
      <sheetName val="Output for BM"/>
      <sheetName val="Output Yrly"/>
      <sheetName val="Truck %"/>
      <sheetName val="% Truck Industry"/>
      <sheetName val="Car Output7-2000"/>
      <sheetName val="Toyota US Market Share"/>
      <sheetName val="DATA"/>
      <sheetName val="10-2000 Car Output"/>
      <sheetName val="10-2000 Truck Output "/>
      <sheetName val="11-2000Truck Output "/>
      <sheetName val="11-2000Car Output "/>
      <sheetName val="12-2000 Car Output"/>
      <sheetName val="12-2000 Truck Out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C4">
            <v>37165</v>
          </cell>
          <cell r="E4">
            <v>36800</v>
          </cell>
          <cell r="I4" t="str">
            <v>2001YTD</v>
          </cell>
          <cell r="K4" t="str">
            <v>2000YTD</v>
          </cell>
          <cell r="P4">
            <v>37165</v>
          </cell>
          <cell r="S4">
            <v>36800</v>
          </cell>
          <cell r="W4" t="str">
            <v>2001年累計台数</v>
          </cell>
          <cell r="Z4" t="str">
            <v>2000年累計台数</v>
          </cell>
        </row>
        <row r="5">
          <cell r="C5" t="str">
            <v>Sales</v>
          </cell>
          <cell r="D5" t="str">
            <v>Seg %</v>
          </cell>
          <cell r="E5" t="str">
            <v>Sales</v>
          </cell>
          <cell r="F5" t="str">
            <v>Seg %</v>
          </cell>
          <cell r="G5" t="str">
            <v>YoY %</v>
          </cell>
          <cell r="I5" t="str">
            <v>YTD '98</v>
          </cell>
          <cell r="J5" t="str">
            <v>Seg %</v>
          </cell>
          <cell r="K5" t="str">
            <v>YTD '97</v>
          </cell>
          <cell r="L5" t="str">
            <v>Seg %</v>
          </cell>
          <cell r="M5" t="str">
            <v>YoY %</v>
          </cell>
          <cell r="P5" t="str">
            <v>販売台数</v>
          </cell>
          <cell r="Q5" t="str">
            <v>Seg.％</v>
          </cell>
          <cell r="S5" t="str">
            <v>販売台数</v>
          </cell>
          <cell r="T5" t="str">
            <v>Seg.％</v>
          </cell>
          <cell r="U5" t="str">
            <v>前年比</v>
          </cell>
          <cell r="W5" t="str">
            <v>販売台数</v>
          </cell>
          <cell r="X5" t="str">
            <v>Seg.％</v>
          </cell>
          <cell r="Z5" t="str">
            <v>販売台数</v>
          </cell>
          <cell r="AA5" t="str">
            <v>Seg.％</v>
          </cell>
          <cell r="AB5" t="str">
            <v>前年比</v>
          </cell>
        </row>
        <row r="7">
          <cell r="B7" t="str">
            <v xml:space="preserve"> MINIVANS</v>
          </cell>
          <cell r="O7" t="str">
            <v>ミニバン</v>
          </cell>
        </row>
        <row r="8">
          <cell r="C8">
            <v>106495</v>
          </cell>
          <cell r="E8">
            <v>94511</v>
          </cell>
          <cell r="I8">
            <v>997684</v>
          </cell>
          <cell r="K8">
            <v>1209573</v>
          </cell>
        </row>
        <row r="9">
          <cell r="B9" t="str">
            <v xml:space="preserve">Chevrolet Astro  .  .  .  .  .  .  .  .  .  .  .  .  .  .  .  .  .  .  .  . </v>
          </cell>
          <cell r="C9">
            <v>4595</v>
          </cell>
          <cell r="D9">
            <v>4.3147565613409079E-2</v>
          </cell>
          <cell r="E9">
            <v>2408</v>
          </cell>
          <cell r="F9">
            <v>2.5478515728327919E-2</v>
          </cell>
          <cell r="G9">
            <v>0.90822259136212624</v>
          </cell>
          <cell r="I9">
            <v>19391</v>
          </cell>
          <cell r="J9">
            <v>1.9436013807979279E-2</v>
          </cell>
          <cell r="K9">
            <v>28121</v>
          </cell>
          <cell r="L9">
            <v>2.3635203770739951E-2</v>
          </cell>
          <cell r="M9">
            <v>-0.31044415205718146</v>
          </cell>
          <cell r="O9" t="str">
            <v xml:space="preserve"> シボレー アストロ</v>
          </cell>
          <cell r="P9">
            <v>4595</v>
          </cell>
          <cell r="Q9">
            <v>4.3147565613409079E-2</v>
          </cell>
          <cell r="S9">
            <v>2408</v>
          </cell>
          <cell r="T9">
            <v>2.5478515728327919E-2</v>
          </cell>
          <cell r="U9">
            <v>0.90822259136212624</v>
          </cell>
          <cell r="W9">
            <v>19391</v>
          </cell>
          <cell r="X9">
            <v>1.9436013807979279E-2</v>
          </cell>
          <cell r="Z9">
            <v>28121</v>
          </cell>
          <cell r="AA9">
            <v>2.3635203770739951E-2</v>
          </cell>
          <cell r="AB9">
            <v>-0.31044415205718146</v>
          </cell>
        </row>
        <row r="10">
          <cell r="B10" t="str">
            <v xml:space="preserve">Chevrolet Astro Pass .  .  .  .  .  .  .  .  .  .  .  .  .  .  .  .  .  .  .  . </v>
          </cell>
          <cell r="C10">
            <v>0</v>
          </cell>
          <cell r="D10">
            <v>0</v>
          </cell>
          <cell r="E10">
            <v>3793</v>
          </cell>
          <cell r="F10">
            <v>4.0132894583699251E-2</v>
          </cell>
          <cell r="G10">
            <v>-1</v>
          </cell>
          <cell r="I10">
            <v>32032</v>
          </cell>
          <cell r="J10">
            <v>3.2106358325882746E-2</v>
          </cell>
          <cell r="K10">
            <v>54909</v>
          </cell>
          <cell r="L10">
            <v>4.6150044587587924E-2</v>
          </cell>
          <cell r="M10">
            <v>-0.41663479575297313</v>
          </cell>
          <cell r="O10" t="str">
            <v xml:space="preserve"> シボレー アストロ Pass</v>
          </cell>
          <cell r="P10">
            <v>0</v>
          </cell>
          <cell r="Q10">
            <v>0</v>
          </cell>
          <cell r="S10">
            <v>3793</v>
          </cell>
          <cell r="T10">
            <v>4.0132894583699251E-2</v>
          </cell>
          <cell r="U10">
            <v>-1</v>
          </cell>
          <cell r="W10">
            <v>32032</v>
          </cell>
          <cell r="X10">
            <v>3.2106358325882746E-2</v>
          </cell>
          <cell r="Z10">
            <v>54909</v>
          </cell>
          <cell r="AA10">
            <v>4.6150044587587924E-2</v>
          </cell>
          <cell r="AB10">
            <v>-0.41663479575297313</v>
          </cell>
        </row>
        <row r="11">
          <cell r="B11" t="str">
            <v>Chevrolet Lumina APV Cargo .  .  .  .  .  .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 t="str">
            <v>N.M.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str">
            <v>N.M.</v>
          </cell>
          <cell r="O11" t="str">
            <v xml:space="preserve"> シボレールミナ APV</v>
          </cell>
          <cell r="P11">
            <v>0</v>
          </cell>
          <cell r="Q11">
            <v>0</v>
          </cell>
          <cell r="S11">
            <v>0</v>
          </cell>
          <cell r="T11">
            <v>0</v>
          </cell>
          <cell r="U11" t="str">
            <v>N.M.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B11" t="str">
            <v>N.M.</v>
          </cell>
        </row>
        <row r="12">
          <cell r="B12" t="str">
            <v xml:space="preserve">Chevrolet Venture / Lumina APV  .  .  .  .  .  .  .  .  .  . </v>
          </cell>
          <cell r="C12">
            <v>7468</v>
          </cell>
          <cell r="D12">
            <v>7.0125357998028076E-2</v>
          </cell>
          <cell r="E12">
            <v>10754</v>
          </cell>
          <cell r="F12">
            <v>0.113785696903006</v>
          </cell>
          <cell r="G12">
            <v>-0.30556072159196579</v>
          </cell>
          <cell r="I12">
            <v>76645</v>
          </cell>
          <cell r="J12">
            <v>7.6822921887090501E-2</v>
          </cell>
          <cell r="K12">
            <v>87224</v>
          </cell>
          <cell r="L12">
            <v>7.3310231275524398E-2</v>
          </cell>
          <cell r="M12">
            <v>-0.12128542602953318</v>
          </cell>
          <cell r="O12" t="str">
            <v xml:space="preserve"> シボレー ベンチャー</v>
          </cell>
          <cell r="P12">
            <v>7468</v>
          </cell>
          <cell r="Q12">
            <v>7.0125357998028076E-2</v>
          </cell>
          <cell r="S12">
            <v>10754</v>
          </cell>
          <cell r="T12">
            <v>0.113785696903006</v>
          </cell>
          <cell r="U12">
            <v>-0.30556072159196579</v>
          </cell>
          <cell r="W12">
            <v>76645</v>
          </cell>
          <cell r="X12">
            <v>7.6822921887090501E-2</v>
          </cell>
          <cell r="Z12">
            <v>87224</v>
          </cell>
          <cell r="AA12">
            <v>7.3310231275524398E-2</v>
          </cell>
          <cell r="AB12">
            <v>-0.12128542602953318</v>
          </cell>
        </row>
        <row r="13">
          <cell r="B13" t="str">
            <v>Chrysler Town &amp; Country  .  .  .  .  .  .  .  .  .  .  .  .  .  .  .</v>
          </cell>
          <cell r="C13">
            <v>13250</v>
          </cell>
          <cell r="D13">
            <v>0.12441898680689234</v>
          </cell>
          <cell r="E13">
            <v>8911</v>
          </cell>
          <cell r="F13">
            <v>9.4285321285353024E-2</v>
          </cell>
          <cell r="G13">
            <v>0.4869262709011335</v>
          </cell>
          <cell r="I13">
            <v>118143</v>
          </cell>
          <cell r="J13">
            <v>0.1184172543611003</v>
          </cell>
          <cell r="K13">
            <v>82087</v>
          </cell>
          <cell r="L13">
            <v>6.8992673515477068E-2</v>
          </cell>
          <cell r="M13">
            <v>0.43924129277473889</v>
          </cell>
          <cell r="O13" t="str">
            <v xml:space="preserve"> クライスラー カントリー</v>
          </cell>
          <cell r="P13">
            <v>13250</v>
          </cell>
          <cell r="Q13">
            <v>0.12441898680689234</v>
          </cell>
          <cell r="S13">
            <v>8911</v>
          </cell>
          <cell r="T13">
            <v>9.4285321285353024E-2</v>
          </cell>
          <cell r="U13">
            <v>0.4869262709011335</v>
          </cell>
          <cell r="W13">
            <v>118143</v>
          </cell>
          <cell r="X13">
            <v>0.1184172543611003</v>
          </cell>
          <cell r="Z13">
            <v>82087</v>
          </cell>
          <cell r="AA13">
            <v>6.8992673515477068E-2</v>
          </cell>
          <cell r="AB13">
            <v>0.43924129277473889</v>
          </cell>
        </row>
        <row r="14">
          <cell r="B14" t="str">
            <v xml:space="preserve">Daewoo Sedona Imp.   .  .  .  .  .  .  .  .  .  .  .  .  . </v>
          </cell>
          <cell r="C14">
            <v>2620</v>
          </cell>
          <cell r="D14">
            <v>2.4602093995023239E-2</v>
          </cell>
          <cell r="E14">
            <v>0</v>
          </cell>
          <cell r="F14">
            <v>0</v>
          </cell>
          <cell r="G14" t="str">
            <v>N.M.</v>
          </cell>
          <cell r="I14">
            <v>9931</v>
          </cell>
          <cell r="J14">
            <v>9.9540535881100633E-3</v>
          </cell>
          <cell r="K14">
            <v>0</v>
          </cell>
          <cell r="L14">
            <v>0</v>
          </cell>
          <cell r="M14" t="str">
            <v>N.M.</v>
          </cell>
          <cell r="O14" t="str">
            <v xml:space="preserve"> 大宇セドナ</v>
          </cell>
          <cell r="P14">
            <v>13691</v>
          </cell>
          <cell r="Q14">
            <v>0.18415247625965081</v>
          </cell>
          <cell r="S14">
            <v>24665</v>
          </cell>
          <cell r="T14">
            <v>0.24838371835411169</v>
          </cell>
          <cell r="U14">
            <v>-0.4449219541860937</v>
          </cell>
          <cell r="W14">
            <v>13691</v>
          </cell>
          <cell r="X14">
            <v>0.18415247625965081</v>
          </cell>
          <cell r="Z14">
            <v>24665</v>
          </cell>
          <cell r="AA14">
            <v>0.24838371835411169</v>
          </cell>
          <cell r="AB14">
            <v>-0.4449219541860937</v>
          </cell>
        </row>
        <row r="15">
          <cell r="B15" t="str">
            <v>Dodge Caravan  .  .  .  .  .  .  .  .  .  .  .  .  .  .  .  .  .  .  .  .</v>
          </cell>
          <cell r="C15">
            <v>20310</v>
          </cell>
          <cell r="D15">
            <v>0.19071317902248933</v>
          </cell>
          <cell r="E15">
            <v>17788</v>
          </cell>
          <cell r="F15">
            <v>0.18821089608616987</v>
          </cell>
          <cell r="G15">
            <v>0.1417809759388351</v>
          </cell>
          <cell r="I15">
            <v>204952</v>
          </cell>
          <cell r="J15">
            <v>0.20542777071698054</v>
          </cell>
          <cell r="K15">
            <v>255779</v>
          </cell>
          <cell r="L15">
            <v>0.21497773142050761</v>
          </cell>
          <cell r="M15">
            <v>-0.19871451526513118</v>
          </cell>
          <cell r="O15" t="str">
            <v xml:space="preserve"> ドッジ キャラバン</v>
          </cell>
          <cell r="P15">
            <v>20310</v>
          </cell>
          <cell r="Q15">
            <v>0.19071317902248933</v>
          </cell>
          <cell r="S15">
            <v>17788</v>
          </cell>
          <cell r="T15">
            <v>0.18821089608616987</v>
          </cell>
          <cell r="U15">
            <v>0.1417809759388351</v>
          </cell>
          <cell r="W15">
            <v>204952</v>
          </cell>
          <cell r="X15">
            <v>0.20542777071698054</v>
          </cell>
          <cell r="Z15">
            <v>255779</v>
          </cell>
          <cell r="AA15">
            <v>0.21497773142050761</v>
          </cell>
          <cell r="AB15">
            <v>-0.19871451526513118</v>
          </cell>
        </row>
        <row r="16">
          <cell r="B16" t="str">
            <v>Ford Aerostar  .  .  .  .  .  .  .  .  .  .  .  .  .  .  .  .  .  .  .  .  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str">
            <v>N.M.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 t="str">
            <v>N.M.</v>
          </cell>
          <cell r="O16" t="str">
            <v xml:space="preserve"> フォード エアロスター</v>
          </cell>
          <cell r="P16">
            <v>0</v>
          </cell>
          <cell r="Q16">
            <v>0</v>
          </cell>
          <cell r="S16">
            <v>0</v>
          </cell>
          <cell r="T16">
            <v>0</v>
          </cell>
          <cell r="U16" t="str">
            <v>N.M.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 t="str">
            <v>N.M.</v>
          </cell>
        </row>
        <row r="17">
          <cell r="B17" t="str">
            <v>Ford Aerostar Pass .  .  .  .  .  .  .  .  .  .  .  .  .  .  .  .  .  .  .  .  .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 t="str">
            <v>N.M.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 t="str">
            <v>N.M.</v>
          </cell>
          <cell r="O17" t="str">
            <v xml:space="preserve"> フォードエアロ Pass</v>
          </cell>
          <cell r="P17">
            <v>0</v>
          </cell>
          <cell r="Q17">
            <v>0</v>
          </cell>
          <cell r="S17">
            <v>0</v>
          </cell>
          <cell r="T17">
            <v>0</v>
          </cell>
          <cell r="U17" t="str">
            <v>N.M.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 t="str">
            <v>N.M.</v>
          </cell>
        </row>
        <row r="18">
          <cell r="B18" t="str">
            <v>Ford Windstar .  .  .  .  .  .  .  .  .  .  .  .  .  .  .  .  .  .  .  .  .</v>
          </cell>
          <cell r="C18">
            <v>140</v>
          </cell>
          <cell r="D18">
            <v>1.3146157096577305E-3</v>
          </cell>
          <cell r="E18">
            <v>219</v>
          </cell>
          <cell r="F18">
            <v>2.3171905915713516E-3</v>
          </cell>
          <cell r="G18">
            <v>-0.36073059360730597</v>
          </cell>
          <cell r="I18">
            <v>3443</v>
          </cell>
          <cell r="J18">
            <v>3.4509924986268199E-3</v>
          </cell>
          <cell r="K18">
            <v>3795</v>
          </cell>
          <cell r="L18">
            <v>3.1896304651313294E-3</v>
          </cell>
          <cell r="M18">
            <v>-9.2753623188405743E-2</v>
          </cell>
          <cell r="O18" t="str">
            <v xml:space="preserve"> フォード ウィンドスター</v>
          </cell>
          <cell r="P18">
            <v>140</v>
          </cell>
          <cell r="Q18">
            <v>1.3146157096577305E-3</v>
          </cell>
          <cell r="S18">
            <v>219</v>
          </cell>
          <cell r="T18">
            <v>2.3171905915713516E-3</v>
          </cell>
          <cell r="U18">
            <v>-0.36073059360730597</v>
          </cell>
          <cell r="W18">
            <v>3443</v>
          </cell>
          <cell r="X18">
            <v>3.4509924986268199E-3</v>
          </cell>
          <cell r="Z18">
            <v>3795</v>
          </cell>
          <cell r="AA18">
            <v>3.1896304651313294E-3</v>
          </cell>
          <cell r="AB18">
            <v>-9.2753623188405743E-2</v>
          </cell>
        </row>
        <row r="19">
          <cell r="B19" t="str">
            <v>Ford Windstar Pass.  .  .  .  .  .  .  .  .  .  .  .  .  .  .  .  .  .  .  .  .</v>
          </cell>
          <cell r="C19">
            <v>17121</v>
          </cell>
          <cell r="D19">
            <v>0.16076811117892859</v>
          </cell>
          <cell r="E19">
            <v>9695</v>
          </cell>
          <cell r="F19">
            <v>0.10258065198759933</v>
          </cell>
          <cell r="G19">
            <v>0.76596183599793699</v>
          </cell>
          <cell r="I19">
            <v>148249</v>
          </cell>
          <cell r="J19">
            <v>0.14859314171621477</v>
          </cell>
          <cell r="K19">
            <v>193396</v>
          </cell>
          <cell r="L19">
            <v>0.16254592185363337</v>
          </cell>
          <cell r="M19">
            <v>-0.23344329768971439</v>
          </cell>
          <cell r="O19" t="str">
            <v xml:space="preserve"> フォード ウィンドスターP</v>
          </cell>
          <cell r="P19">
            <v>17121</v>
          </cell>
          <cell r="Q19">
            <v>0.16076811117892859</v>
          </cell>
          <cell r="S19">
            <v>9695</v>
          </cell>
          <cell r="T19">
            <v>0.10258065198759933</v>
          </cell>
          <cell r="U19">
            <v>0.76596183599793699</v>
          </cell>
          <cell r="W19">
            <v>148249</v>
          </cell>
          <cell r="X19">
            <v>0.14859314171621477</v>
          </cell>
          <cell r="Z19">
            <v>193396</v>
          </cell>
          <cell r="AA19">
            <v>0.16254592185363337</v>
          </cell>
          <cell r="AB19">
            <v>-0.23344329768971439</v>
          </cell>
        </row>
        <row r="20">
          <cell r="B20" t="str">
            <v>GMC Safari  .  .  .  .  .  .  .  .  .  .  .  .  .  .  .  .  .  .  .  .  .  .</v>
          </cell>
          <cell r="C20">
            <v>1418</v>
          </cell>
          <cell r="D20">
            <v>1.3315179116390441E-2</v>
          </cell>
          <cell r="E20">
            <v>654</v>
          </cell>
          <cell r="F20">
            <v>6.9198294378432137E-3</v>
          </cell>
          <cell r="G20">
            <v>1.1681957186544341</v>
          </cell>
          <cell r="I20">
            <v>6808</v>
          </cell>
          <cell r="J20">
            <v>6.823803929901652E-3</v>
          </cell>
          <cell r="K20">
            <v>7362</v>
          </cell>
          <cell r="L20">
            <v>6.1876309576539782E-3</v>
          </cell>
          <cell r="M20">
            <v>-7.5251290410214611E-2</v>
          </cell>
          <cell r="O20" t="str">
            <v xml:space="preserve"> GMC サファリ</v>
          </cell>
          <cell r="P20">
            <v>1418</v>
          </cell>
          <cell r="Q20">
            <v>1.3315179116390441E-2</v>
          </cell>
          <cell r="S20">
            <v>654</v>
          </cell>
          <cell r="T20">
            <v>6.9198294378432137E-3</v>
          </cell>
          <cell r="U20">
            <v>1.1681957186544341</v>
          </cell>
          <cell r="W20">
            <v>6808</v>
          </cell>
          <cell r="X20">
            <v>6.823803929901652E-3</v>
          </cell>
          <cell r="Z20">
            <v>7362</v>
          </cell>
          <cell r="AA20">
            <v>6.1876309576539782E-3</v>
          </cell>
          <cell r="AB20">
            <v>-7.5251290410214611E-2</v>
          </cell>
        </row>
        <row r="21">
          <cell r="B21" t="str">
            <v>GMC Safari Pass .  .  .  .  .  .  .  .  .  .  .  .  .  .  .  .  .  .  .  .  .  .</v>
          </cell>
          <cell r="C21">
            <v>0</v>
          </cell>
          <cell r="D21">
            <v>0</v>
          </cell>
          <cell r="E21">
            <v>912</v>
          </cell>
          <cell r="F21">
            <v>9.6496704087354907E-3</v>
          </cell>
          <cell r="G21">
            <v>-1</v>
          </cell>
          <cell r="I21">
            <v>9510</v>
          </cell>
          <cell r="J21">
            <v>9.532076288684594E-3</v>
          </cell>
          <cell r="K21">
            <v>20834</v>
          </cell>
          <cell r="L21">
            <v>1.7510608988286196E-2</v>
          </cell>
          <cell r="M21">
            <v>-0.54353460689257949</v>
          </cell>
          <cell r="O21" t="str">
            <v xml:space="preserve"> GMC サファリP</v>
          </cell>
          <cell r="P21">
            <v>0</v>
          </cell>
          <cell r="Q21">
            <v>0</v>
          </cell>
          <cell r="S21">
            <v>912</v>
          </cell>
          <cell r="T21">
            <v>9.6496704087354907E-3</v>
          </cell>
          <cell r="U21">
            <v>-1</v>
          </cell>
          <cell r="W21">
            <v>9510</v>
          </cell>
          <cell r="X21">
            <v>9.532076288684594E-3</v>
          </cell>
          <cell r="Z21">
            <v>20834</v>
          </cell>
          <cell r="AA21">
            <v>1.7510608988286196E-2</v>
          </cell>
          <cell r="AB21">
            <v>-0.54353460689257949</v>
          </cell>
        </row>
        <row r="22">
          <cell r="B22" t="str">
            <v>Honda Odyssey .  .  .  .  .  .  .  .  .  .  .  .  .  .  .  .  .  .  .  .  .</v>
          </cell>
          <cell r="C22">
            <v>11970</v>
          </cell>
          <cell r="D22">
            <v>0.11239964317573595</v>
          </cell>
          <cell r="E22">
            <v>9441</v>
          </cell>
          <cell r="F22">
            <v>9.9893134132534839E-2</v>
          </cell>
          <cell r="G22">
            <v>0.26787416587225921</v>
          </cell>
          <cell r="I22">
            <v>107028</v>
          </cell>
          <cell r="J22">
            <v>0.10727645226344214</v>
          </cell>
          <cell r="K22">
            <v>107577</v>
          </cell>
          <cell r="L22">
            <v>9.0416568260193161E-2</v>
          </cell>
          <cell r="M22">
            <v>-5.1033213419224843E-3</v>
          </cell>
          <cell r="O22" t="str">
            <v xml:space="preserve"> ホンダ オデッセイ</v>
          </cell>
          <cell r="P22">
            <v>11970</v>
          </cell>
          <cell r="Q22">
            <v>0.11239964317573595</v>
          </cell>
          <cell r="S22">
            <v>9441</v>
          </cell>
          <cell r="T22">
            <v>9.9893134132534839E-2</v>
          </cell>
          <cell r="U22">
            <v>0.26787416587225921</v>
          </cell>
          <cell r="W22">
            <v>107028</v>
          </cell>
          <cell r="X22">
            <v>0.10727645226344214</v>
          </cell>
          <cell r="Z22">
            <v>107577</v>
          </cell>
          <cell r="AA22">
            <v>9.0416568260193161E-2</v>
          </cell>
          <cell r="AB22">
            <v>-5.1033213419224843E-3</v>
          </cell>
        </row>
        <row r="23">
          <cell r="B23" t="str">
            <v>Isuzu Oasis  .  .  .  .  .  .  .  .  .  .  .  .  .  .  .  .  .  .  .  .  .  .</v>
          </cell>
          <cell r="C23">
            <v>4</v>
          </cell>
          <cell r="D23">
            <v>3.7560448847363729E-5</v>
          </cell>
          <cell r="E23">
            <v>7</v>
          </cell>
          <cell r="F23">
            <v>7.4065452698627679E-5</v>
          </cell>
          <cell r="G23">
            <v>-0.4285714285714286</v>
          </cell>
          <cell r="I23">
            <v>28</v>
          </cell>
          <cell r="J23">
            <v>2.8064998536610789E-5</v>
          </cell>
          <cell r="K23">
            <v>142</v>
          </cell>
          <cell r="L23">
            <v>1.1934849171242392E-4</v>
          </cell>
          <cell r="M23">
            <v>-0.80281690140845074</v>
          </cell>
          <cell r="O23" t="str">
            <v xml:space="preserve"> いすゞ オアシス</v>
          </cell>
          <cell r="P23">
            <v>4</v>
          </cell>
          <cell r="Q23">
            <v>3.7560448847363729E-5</v>
          </cell>
          <cell r="S23">
            <v>7</v>
          </cell>
          <cell r="T23">
            <v>7.4065452698627679E-5</v>
          </cell>
          <cell r="U23">
            <v>-0.4285714285714286</v>
          </cell>
          <cell r="W23">
            <v>28</v>
          </cell>
          <cell r="X23">
            <v>2.8064998536610789E-5</v>
          </cell>
          <cell r="Z23">
            <v>142</v>
          </cell>
          <cell r="AA23">
            <v>1.1934849171242392E-4</v>
          </cell>
          <cell r="AB23">
            <v>-0.80281690140845074</v>
          </cell>
        </row>
        <row r="24">
          <cell r="B24" t="str">
            <v xml:space="preserve">Mazda MPV .  .  .  .  .  .  .  .  .  .  .  .  .  .  .  .  .  .  .  .  .  .  </v>
          </cell>
          <cell r="C24">
            <v>3219</v>
          </cell>
          <cell r="D24">
            <v>3.0226771209915959E-2</v>
          </cell>
          <cell r="E24">
            <v>2469</v>
          </cell>
          <cell r="F24">
            <v>2.6123943244701676E-2</v>
          </cell>
          <cell r="G24">
            <v>0.30376670716889431</v>
          </cell>
          <cell r="I24">
            <v>27518</v>
          </cell>
          <cell r="J24">
            <v>2.7581879633230562E-2</v>
          </cell>
          <cell r="K24">
            <v>30957</v>
          </cell>
          <cell r="L24">
            <v>2.6018811675644418E-2</v>
          </cell>
          <cell r="M24">
            <v>-0.11108957586329427</v>
          </cell>
          <cell r="O24" t="str">
            <v xml:space="preserve"> マツダ MPV</v>
          </cell>
          <cell r="P24">
            <v>3219</v>
          </cell>
          <cell r="Q24">
            <v>3.0226771209915959E-2</v>
          </cell>
          <cell r="S24">
            <v>2469</v>
          </cell>
          <cell r="T24">
            <v>2.6123943244701676E-2</v>
          </cell>
          <cell r="U24">
            <v>0.30376670716889431</v>
          </cell>
          <cell r="W24">
            <v>27518</v>
          </cell>
          <cell r="X24">
            <v>2.7581879633230562E-2</v>
          </cell>
          <cell r="Z24">
            <v>30957</v>
          </cell>
          <cell r="AA24">
            <v>2.6018811675644418E-2</v>
          </cell>
          <cell r="AB24">
            <v>-0.11108957586329427</v>
          </cell>
        </row>
        <row r="25">
          <cell r="B25" t="str">
            <v>Mercury Villager .  .  .  .  .  .  .  .  .  .  .  .  .  .  .  .  .  .  .  .</v>
          </cell>
          <cell r="C25">
            <v>3620</v>
          </cell>
          <cell r="D25">
            <v>3.3992206206864169E-2</v>
          </cell>
          <cell r="E25">
            <v>1990</v>
          </cell>
          <cell r="F25">
            <v>2.1055750124324153E-2</v>
          </cell>
          <cell r="G25">
            <v>0.81909547738693478</v>
          </cell>
          <cell r="I25">
            <v>18235</v>
          </cell>
          <cell r="J25">
            <v>1.8277330296967778E-2</v>
          </cell>
          <cell r="K25">
            <v>26867</v>
          </cell>
          <cell r="L25">
            <v>2.2581238921392209E-2</v>
          </cell>
          <cell r="M25">
            <v>-0.32128633639781146</v>
          </cell>
          <cell r="O25" t="str">
            <v xml:space="preserve"> マーキュリー ビレジャー</v>
          </cell>
          <cell r="P25">
            <v>3620</v>
          </cell>
          <cell r="Q25">
            <v>3.3992206206864169E-2</v>
          </cell>
          <cell r="S25">
            <v>1990</v>
          </cell>
          <cell r="T25">
            <v>2.1055750124324153E-2</v>
          </cell>
          <cell r="U25">
            <v>0.81909547738693478</v>
          </cell>
          <cell r="W25">
            <v>18235</v>
          </cell>
          <cell r="X25">
            <v>1.8277330296967778E-2</v>
          </cell>
          <cell r="Z25">
            <v>26867</v>
          </cell>
          <cell r="AA25">
            <v>2.2581238921392209E-2</v>
          </cell>
          <cell r="AB25">
            <v>-0.32128633639781146</v>
          </cell>
        </row>
        <row r="26">
          <cell r="B26" t="str">
            <v>Mitsubishi Van .  .  .  .  .  .  .  .  .  .  .  .  .  .  .  .  .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N.M.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N.M.</v>
          </cell>
          <cell r="O26" t="str">
            <v xml:space="preserve"> 三菱 バン</v>
          </cell>
          <cell r="P26">
            <v>0</v>
          </cell>
          <cell r="Q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0</v>
          </cell>
          <cell r="X26">
            <v>0</v>
          </cell>
          <cell r="Z26">
            <v>0</v>
          </cell>
          <cell r="AA26">
            <v>0</v>
          </cell>
          <cell r="AB26" t="str">
            <v>N.M.</v>
          </cell>
        </row>
        <row r="27">
          <cell r="B27" t="str">
            <v xml:space="preserve">Nissan Quest  .  .  .  .  .  .  .  .  .  .  .  .  .  .  .  .  .  .  .  .  . </v>
          </cell>
          <cell r="C27">
            <v>2761</v>
          </cell>
          <cell r="D27">
            <v>2.5926099816892811E-2</v>
          </cell>
          <cell r="E27">
            <v>2041</v>
          </cell>
          <cell r="F27">
            <v>2.1595369851128442E-2</v>
          </cell>
          <cell r="G27">
            <v>0.3527682508574228</v>
          </cell>
          <cell r="I27">
            <v>25401</v>
          </cell>
          <cell r="J27">
            <v>2.5459965279587524E-2</v>
          </cell>
          <cell r="K27">
            <v>38683</v>
          </cell>
          <cell r="L27">
            <v>3.2512378203603483E-2</v>
          </cell>
          <cell r="M27">
            <v>-0.3433549621280666</v>
          </cell>
          <cell r="O27" t="str">
            <v xml:space="preserve"> 日産 クエスト</v>
          </cell>
          <cell r="P27">
            <v>2761</v>
          </cell>
          <cell r="Q27">
            <v>2.5926099816892811E-2</v>
          </cell>
          <cell r="S27">
            <v>2041</v>
          </cell>
          <cell r="T27">
            <v>2.1595369851128442E-2</v>
          </cell>
          <cell r="U27">
            <v>0.3527682508574228</v>
          </cell>
          <cell r="W27">
            <v>25401</v>
          </cell>
          <cell r="X27">
            <v>2.5459965279587524E-2</v>
          </cell>
          <cell r="Z27">
            <v>38683</v>
          </cell>
          <cell r="AA27">
            <v>3.2512378203603483E-2</v>
          </cell>
          <cell r="AB27">
            <v>-0.3433549621280666</v>
          </cell>
        </row>
        <row r="28">
          <cell r="B28" t="str">
            <v xml:space="preserve">Oldsmobile Silhouette APV  .  .  .  .  .  .  .  .  .  .  .  .  . </v>
          </cell>
          <cell r="C28">
            <v>2726</v>
          </cell>
          <cell r="D28">
            <v>2.559744588947838E-2</v>
          </cell>
          <cell r="E28">
            <v>5261</v>
          </cell>
          <cell r="F28">
            <v>5.5665478092497167E-2</v>
          </cell>
          <cell r="G28">
            <v>-0.48184755749857444</v>
          </cell>
          <cell r="I28">
            <v>32013</v>
          </cell>
          <cell r="J28">
            <v>3.2087314219732904E-2</v>
          </cell>
          <cell r="K28">
            <v>34740</v>
          </cell>
          <cell r="L28">
            <v>2.9198356352743711E-2</v>
          </cell>
          <cell r="M28">
            <v>-7.8497409326424905E-2</v>
          </cell>
          <cell r="O28" t="str">
            <v xml:space="preserve"> オルズ シルハウラッテ</v>
          </cell>
          <cell r="P28">
            <v>2726</v>
          </cell>
          <cell r="Q28">
            <v>2.559744588947838E-2</v>
          </cell>
          <cell r="S28">
            <v>5261</v>
          </cell>
          <cell r="T28">
            <v>5.5665478092497167E-2</v>
          </cell>
          <cell r="U28">
            <v>-0.48184755749857444</v>
          </cell>
          <cell r="W28">
            <v>32013</v>
          </cell>
          <cell r="X28">
            <v>3.2087314219732904E-2</v>
          </cell>
          <cell r="Z28">
            <v>34740</v>
          </cell>
          <cell r="AA28">
            <v>2.9198356352743711E-2</v>
          </cell>
          <cell r="AB28">
            <v>-7.8497409326424905E-2</v>
          </cell>
        </row>
        <row r="29">
          <cell r="B29" t="str">
            <v xml:space="preserve">Chrysler/Plymouth Voyager .  .  .  .  .  .  .  .  .  .  .  .  .  .  .  .  .  .  .  </v>
          </cell>
          <cell r="C29">
            <v>4271</v>
          </cell>
          <cell r="D29">
            <v>4.010516925677262E-2</v>
          </cell>
          <cell r="E29">
            <v>5880</v>
          </cell>
          <cell r="F29">
            <v>6.2214980266847249E-2</v>
          </cell>
          <cell r="G29">
            <v>-0.27363945578231297</v>
          </cell>
          <cell r="I29">
            <v>38892</v>
          </cell>
          <cell r="J29">
            <v>3.8982282967352386E-2</v>
          </cell>
          <cell r="K29">
            <v>91106</v>
          </cell>
          <cell r="L29">
            <v>7.6572983703887987E-2</v>
          </cell>
          <cell r="M29">
            <v>-0.57311263802603563</v>
          </cell>
          <cell r="O29" t="str">
            <v xml:space="preserve"> クライスラーボエジャー</v>
          </cell>
          <cell r="P29">
            <v>4271</v>
          </cell>
          <cell r="Q29">
            <v>4.010516925677262E-2</v>
          </cell>
          <cell r="S29">
            <v>5880</v>
          </cell>
          <cell r="T29">
            <v>6.2214980266847249E-2</v>
          </cell>
          <cell r="U29">
            <v>-0.27363945578231297</v>
          </cell>
          <cell r="W29">
            <v>38892</v>
          </cell>
          <cell r="X29">
            <v>3.8982282967352386E-2</v>
          </cell>
          <cell r="Z29">
            <v>91106</v>
          </cell>
          <cell r="AA29">
            <v>7.6572983703887987E-2</v>
          </cell>
          <cell r="AB29">
            <v>-0.57311263802603563</v>
          </cell>
        </row>
        <row r="30">
          <cell r="B30" t="str">
            <v>Pontiac Transport APV  .  .  .  .  .  .  .  .  .  .  .  .  .  .  .</v>
          </cell>
          <cell r="C30">
            <v>4224</v>
          </cell>
          <cell r="D30">
            <v>3.9663833982816095E-2</v>
          </cell>
          <cell r="E30">
            <v>5272</v>
          </cell>
          <cell r="F30">
            <v>5.5781866661023582E-2</v>
          </cell>
          <cell r="G30">
            <v>-0.19878603945371776</v>
          </cell>
          <cell r="I30">
            <v>43119</v>
          </cell>
          <cell r="J30">
            <v>4.3219095425004309E-2</v>
          </cell>
          <cell r="K30">
            <v>53984</v>
          </cell>
          <cell r="L30">
            <v>4.5372598426785163E-2</v>
          </cell>
          <cell r="M30">
            <v>-0.20126333728512147</v>
          </cell>
          <cell r="O30" t="str">
            <v xml:space="preserve"> ポンテイアック トランス</v>
          </cell>
          <cell r="P30">
            <v>4224</v>
          </cell>
          <cell r="Q30">
            <v>3.9663833982816095E-2</v>
          </cell>
          <cell r="S30">
            <v>5272</v>
          </cell>
          <cell r="T30">
            <v>5.5781866661023582E-2</v>
          </cell>
          <cell r="U30">
            <v>-0.19878603945371776</v>
          </cell>
          <cell r="W30">
            <v>43119</v>
          </cell>
          <cell r="X30">
            <v>4.3219095425004309E-2</v>
          </cell>
          <cell r="Z30">
            <v>53984</v>
          </cell>
          <cell r="AA30">
            <v>4.5372598426785163E-2</v>
          </cell>
          <cell r="AB30">
            <v>-0.20126333728512147</v>
          </cell>
        </row>
        <row r="31">
          <cell r="B31" t="str">
            <v>Toyota Previa.  .  .  .  .  .  .  .  .  .  .  .  .  .  .  .  .  .  .  .  .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 t="str">
            <v>N.M.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N.M.</v>
          </cell>
          <cell r="O31" t="str">
            <v xml:space="preserve"> トヨタ プレビア</v>
          </cell>
          <cell r="P31">
            <v>0</v>
          </cell>
          <cell r="Q31">
            <v>0</v>
          </cell>
          <cell r="S31">
            <v>0</v>
          </cell>
          <cell r="T31">
            <v>0</v>
          </cell>
          <cell r="U31" t="str">
            <v>N.M.</v>
          </cell>
          <cell r="W31">
            <v>0</v>
          </cell>
          <cell r="X31">
            <v>0</v>
          </cell>
          <cell r="Z31">
            <v>0</v>
          </cell>
          <cell r="AA31">
            <v>0</v>
          </cell>
          <cell r="AB31" t="str">
            <v>N.M.</v>
          </cell>
        </row>
        <row r="32">
          <cell r="B32" t="str">
            <v>Toyota Sienna.  .  .  .  .  .  .  .  .  .  .  .  .  .  .  .  .  .  .  .  .</v>
          </cell>
          <cell r="C32">
            <v>6203</v>
          </cell>
          <cell r="D32">
            <v>5.8246866050049299E-2</v>
          </cell>
          <cell r="E32">
            <v>6899</v>
          </cell>
          <cell r="F32">
            <v>7.2996794023976047E-2</v>
          </cell>
          <cell r="G32">
            <v>-0.10088418611392957</v>
          </cell>
          <cell r="I32">
            <v>72170</v>
          </cell>
          <cell r="J32">
            <v>7.2337533728114314E-2</v>
          </cell>
          <cell r="K32">
            <v>89475</v>
          </cell>
          <cell r="L32">
            <v>7.5202157013867121E-2</v>
          </cell>
          <cell r="M32">
            <v>-0.19340597932383352</v>
          </cell>
          <cell r="O32" t="str">
            <v xml:space="preserve"> トヨタ シエナ</v>
          </cell>
          <cell r="P32">
            <v>6203</v>
          </cell>
          <cell r="Q32">
            <v>5.8246866050049299E-2</v>
          </cell>
          <cell r="S32">
            <v>6899</v>
          </cell>
          <cell r="T32">
            <v>7.2996794023976047E-2</v>
          </cell>
          <cell r="U32">
            <v>-0.10088418611392957</v>
          </cell>
          <cell r="W32">
            <v>72170</v>
          </cell>
          <cell r="X32">
            <v>7.2337533728114314E-2</v>
          </cell>
          <cell r="Z32">
            <v>89475</v>
          </cell>
          <cell r="AA32">
            <v>7.5202157013867121E-2</v>
          </cell>
          <cell r="AB32">
            <v>-0.19340597932383352</v>
          </cell>
        </row>
        <row r="33">
          <cell r="B33" t="str">
            <v>VW Eurovan .  .  .  .  .  .  .  .  .  .  .  .  .  .  .  .  .  .  .  .  .  .</v>
          </cell>
          <cell r="C33">
            <v>575</v>
          </cell>
          <cell r="D33">
            <v>5.3993145218085353E-3</v>
          </cell>
          <cell r="E33">
            <v>117</v>
          </cell>
          <cell r="F33">
            <v>1.2379511379627768E-3</v>
          </cell>
          <cell r="G33">
            <v>3.9145299145299148</v>
          </cell>
          <cell r="I33">
            <v>4176</v>
          </cell>
          <cell r="J33">
            <v>4.1856940674602381E-3</v>
          </cell>
          <cell r="K33">
            <v>2535</v>
          </cell>
          <cell r="L33">
            <v>2.130622721767568E-3</v>
          </cell>
          <cell r="M33">
            <v>0.64733727810650898</v>
          </cell>
          <cell r="O33" t="str">
            <v xml:space="preserve"> VW ユーロバン</v>
          </cell>
          <cell r="P33">
            <v>575</v>
          </cell>
          <cell r="Q33">
            <v>5.3993145218085353E-3</v>
          </cell>
          <cell r="S33">
            <v>117</v>
          </cell>
          <cell r="T33">
            <v>1.2379511379627768E-3</v>
          </cell>
          <cell r="U33">
            <v>3.9145299145299148</v>
          </cell>
          <cell r="W33">
            <v>4176</v>
          </cell>
          <cell r="X33">
            <v>4.1856940674602381E-3</v>
          </cell>
          <cell r="Z33">
            <v>2535</v>
          </cell>
          <cell r="AA33">
            <v>2.130622721767568E-3</v>
          </cell>
          <cell r="AB33">
            <v>0.64733727810650898</v>
          </cell>
        </row>
        <row r="34">
          <cell r="B34" t="str">
            <v>TOTAL MINIVANS</v>
          </cell>
          <cell r="C34">
            <v>106495</v>
          </cell>
          <cell r="D34">
            <v>1</v>
          </cell>
          <cell r="E34">
            <v>94511</v>
          </cell>
          <cell r="F34">
            <v>1</v>
          </cell>
          <cell r="G34">
            <v>0.12680005502005054</v>
          </cell>
          <cell r="I34">
            <v>997684</v>
          </cell>
          <cell r="J34">
            <v>1</v>
          </cell>
          <cell r="K34">
            <v>1189793</v>
          </cell>
          <cell r="L34">
            <v>1</v>
          </cell>
          <cell r="M34">
            <v>-0.16146422108719749</v>
          </cell>
          <cell r="O34" t="str">
            <v xml:space="preserve">   ミニバン合計</v>
          </cell>
          <cell r="P34">
            <v>106495</v>
          </cell>
          <cell r="Q34">
            <v>1</v>
          </cell>
          <cell r="S34">
            <v>94511</v>
          </cell>
          <cell r="T34">
            <v>1</v>
          </cell>
          <cell r="U34">
            <v>0.12680005502005054</v>
          </cell>
          <cell r="W34">
            <v>997684</v>
          </cell>
          <cell r="X34">
            <v>1</v>
          </cell>
          <cell r="Z34">
            <v>1189793</v>
          </cell>
          <cell r="AA34">
            <v>1</v>
          </cell>
          <cell r="AB34">
            <v>-0.16146422108719749</v>
          </cell>
        </row>
        <row r="35">
          <cell r="B35" t="str">
            <v>TOTAL MINIVANS</v>
          </cell>
          <cell r="C35">
            <v>74346</v>
          </cell>
          <cell r="D35">
            <v>1</v>
          </cell>
          <cell r="E35">
            <v>99302</v>
          </cell>
          <cell r="F35">
            <v>1</v>
          </cell>
          <cell r="G35">
            <v>-0.25131417292703062</v>
          </cell>
          <cell r="I35">
            <v>74346</v>
          </cell>
          <cell r="J35">
            <v>1</v>
          </cell>
          <cell r="K35">
            <v>99302</v>
          </cell>
          <cell r="L35">
            <v>1</v>
          </cell>
          <cell r="M35">
            <v>-0.25131417292703062</v>
          </cell>
          <cell r="O35" t="str">
            <v xml:space="preserve">   ミニバン合計</v>
          </cell>
          <cell r="P35">
            <v>74346</v>
          </cell>
          <cell r="Q35">
            <v>1</v>
          </cell>
          <cell r="S35">
            <v>99302</v>
          </cell>
          <cell r="T35">
            <v>1</v>
          </cell>
          <cell r="U35">
            <v>-0.25131417292703062</v>
          </cell>
          <cell r="W35">
            <v>74346</v>
          </cell>
          <cell r="X35">
            <v>1</v>
          </cell>
          <cell r="Z35">
            <v>99302</v>
          </cell>
          <cell r="AA35">
            <v>1</v>
          </cell>
          <cell r="AB35">
            <v>-0.25131417292703062</v>
          </cell>
        </row>
        <row r="36">
          <cell r="B36" t="str">
            <v>LARGE VAN</v>
          </cell>
          <cell r="O36" t="str">
            <v>大型バン</v>
          </cell>
        </row>
        <row r="37">
          <cell r="B37" t="str">
            <v>LARGE VAN</v>
          </cell>
          <cell r="C37">
            <v>26994</v>
          </cell>
          <cell r="E37">
            <v>30920</v>
          </cell>
          <cell r="I37">
            <v>296975</v>
          </cell>
          <cell r="K37">
            <v>357480</v>
          </cell>
          <cell r="O37" t="str">
            <v>大型バン</v>
          </cell>
        </row>
        <row r="38">
          <cell r="B38" t="str">
            <v xml:space="preserve">Chevrolet Express / Sportvan .  .  .  .  .  .  </v>
          </cell>
          <cell r="C38">
            <v>7932</v>
          </cell>
          <cell r="D38">
            <v>0.29384307623916428</v>
          </cell>
          <cell r="E38">
            <v>7606</v>
          </cell>
          <cell r="F38">
            <v>0.24598965071151357</v>
          </cell>
          <cell r="G38">
            <v>4.2860899290034116E-2</v>
          </cell>
          <cell r="I38">
            <v>69679</v>
          </cell>
          <cell r="J38">
            <v>0.23462917754019699</v>
          </cell>
          <cell r="K38">
            <v>85609</v>
          </cell>
          <cell r="L38">
            <v>0.24125405100746794</v>
          </cell>
          <cell r="M38">
            <v>-0.18607856650585808</v>
          </cell>
          <cell r="O38" t="str">
            <v xml:space="preserve"> シボレーエクスプレス</v>
          </cell>
          <cell r="P38">
            <v>7932</v>
          </cell>
          <cell r="Q38">
            <v>0.29384307623916428</v>
          </cell>
          <cell r="S38">
            <v>7606</v>
          </cell>
          <cell r="T38">
            <v>0.24598965071151357</v>
          </cell>
          <cell r="U38">
            <v>4.2860899290034116E-2</v>
          </cell>
          <cell r="W38">
            <v>69679</v>
          </cell>
          <cell r="X38">
            <v>0.23462917754019699</v>
          </cell>
          <cell r="Z38">
            <v>85609</v>
          </cell>
          <cell r="AA38">
            <v>0.24125405100746794</v>
          </cell>
          <cell r="AB38">
            <v>-0.18607856650585808</v>
          </cell>
        </row>
        <row r="39">
          <cell r="B39" t="str">
            <v xml:space="preserve">Chevrolet Sportvan  .  .  .  .  .  .  .  .  .  .  .  . </v>
          </cell>
          <cell r="C39">
            <v>718</v>
          </cell>
          <cell r="D39">
            <v>2.6598503371119509E-2</v>
          </cell>
          <cell r="E39">
            <v>1019</v>
          </cell>
          <cell r="F39">
            <v>3.2956015523932729E-2</v>
          </cell>
          <cell r="G39">
            <v>-0.29538763493621201</v>
          </cell>
          <cell r="I39">
            <v>12846</v>
          </cell>
          <cell r="J39">
            <v>4.3256166343968346E-2</v>
          </cell>
          <cell r="K39">
            <v>12854</v>
          </cell>
          <cell r="L39">
            <v>3.6223756516838103E-2</v>
          </cell>
          <cell r="M39">
            <v>-6.2237435817646958E-4</v>
          </cell>
          <cell r="O39" t="str">
            <v xml:space="preserve"> シボレースポーツヴァン</v>
          </cell>
          <cell r="P39">
            <v>718</v>
          </cell>
          <cell r="Q39">
            <v>2.6598503371119509E-2</v>
          </cell>
          <cell r="S39">
            <v>1019</v>
          </cell>
          <cell r="T39">
            <v>3.2956015523932729E-2</v>
          </cell>
          <cell r="U39">
            <v>-0.29538763493621201</v>
          </cell>
          <cell r="W39">
            <v>12846</v>
          </cell>
          <cell r="X39">
            <v>4.3256166343968346E-2</v>
          </cell>
          <cell r="Z39">
            <v>12854</v>
          </cell>
          <cell r="AA39">
            <v>3.6223756516838103E-2</v>
          </cell>
          <cell r="AB39">
            <v>-6.2237435817646958E-4</v>
          </cell>
        </row>
        <row r="40">
          <cell r="B40" t="str">
            <v>Dodge Ram Van   .  .  .  .  .  .  .  .  .  .  .  .  .  .</v>
          </cell>
          <cell r="C40">
            <v>2549</v>
          </cell>
          <cell r="D40">
            <v>9.4428391494406169E-2</v>
          </cell>
          <cell r="E40">
            <v>4124</v>
          </cell>
          <cell r="F40">
            <v>0.13337645536869341</v>
          </cell>
          <cell r="G40">
            <v>-0.38191076624636278</v>
          </cell>
          <cell r="I40">
            <v>31191</v>
          </cell>
          <cell r="J40">
            <v>0.10502904284872464</v>
          </cell>
          <cell r="K40">
            <v>42549</v>
          </cell>
          <cell r="L40">
            <v>0.11990700295899676</v>
          </cell>
          <cell r="M40">
            <v>-0.26693929352041179</v>
          </cell>
          <cell r="O40" t="str">
            <v xml:space="preserve"> ドッジラムバン</v>
          </cell>
          <cell r="P40">
            <v>2549</v>
          </cell>
          <cell r="Q40">
            <v>9.4428391494406169E-2</v>
          </cell>
          <cell r="S40">
            <v>4124</v>
          </cell>
          <cell r="T40">
            <v>0.13337645536869341</v>
          </cell>
          <cell r="U40">
            <v>-0.38191076624636278</v>
          </cell>
          <cell r="W40">
            <v>31191</v>
          </cell>
          <cell r="X40">
            <v>0.10502904284872464</v>
          </cell>
          <cell r="Z40">
            <v>42549</v>
          </cell>
          <cell r="AA40">
            <v>0.11990700295899676</v>
          </cell>
          <cell r="AB40">
            <v>-0.26693929352041179</v>
          </cell>
        </row>
        <row r="41">
          <cell r="B41" t="str">
            <v xml:space="preserve">Dodge Ram Wagon .  .  .  .  .  .  .  .  .  .  .  </v>
          </cell>
          <cell r="C41">
            <v>519</v>
          </cell>
          <cell r="D41">
            <v>1.9226494776617024E-2</v>
          </cell>
          <cell r="E41">
            <v>793</v>
          </cell>
          <cell r="F41">
            <v>2.5646830530401035E-2</v>
          </cell>
          <cell r="G41">
            <v>-0.34552332912988648</v>
          </cell>
          <cell r="I41">
            <v>17148</v>
          </cell>
          <cell r="J41">
            <v>5.7742234194797543E-2</v>
          </cell>
          <cell r="K41">
            <v>18879</v>
          </cell>
          <cell r="L41">
            <v>5.3202761730308579E-2</v>
          </cell>
          <cell r="M41">
            <v>-9.1689178452248554E-2</v>
          </cell>
          <cell r="O41" t="str">
            <v xml:space="preserve"> ドッジラムワゴン</v>
          </cell>
          <cell r="P41">
            <v>519</v>
          </cell>
          <cell r="Q41">
            <v>1.9226494776617024E-2</v>
          </cell>
          <cell r="S41">
            <v>793</v>
          </cell>
          <cell r="T41">
            <v>2.5646830530401035E-2</v>
          </cell>
          <cell r="U41">
            <v>-0.34552332912988648</v>
          </cell>
          <cell r="W41">
            <v>17148</v>
          </cell>
          <cell r="X41">
            <v>5.7742234194797543E-2</v>
          </cell>
          <cell r="Z41">
            <v>18879</v>
          </cell>
          <cell r="AA41">
            <v>5.3202761730308579E-2</v>
          </cell>
          <cell r="AB41">
            <v>-9.1689178452248554E-2</v>
          </cell>
        </row>
        <row r="42">
          <cell r="B42" t="str">
            <v>Ford Club Wagon  .  .  .  .  .  .  .  .  .  .  .  .  .</v>
          </cell>
          <cell r="C42">
            <v>2202</v>
          </cell>
          <cell r="D42">
            <v>8.1573683040675707E-2</v>
          </cell>
          <cell r="E42">
            <v>2302</v>
          </cell>
          <cell r="F42">
            <v>7.4450194049159119E-2</v>
          </cell>
          <cell r="G42">
            <v>-4.344048653344923E-2</v>
          </cell>
          <cell r="I42">
            <v>24377</v>
          </cell>
          <cell r="J42">
            <v>8.2084350534556774E-2</v>
          </cell>
          <cell r="K42">
            <v>23882</v>
          </cell>
          <cell r="L42">
            <v>6.7301676764830204E-2</v>
          </cell>
          <cell r="M42">
            <v>2.0726907294196462E-2</v>
          </cell>
          <cell r="O42" t="str">
            <v xml:space="preserve"> フォードクラブワゴン</v>
          </cell>
          <cell r="P42">
            <v>2202</v>
          </cell>
          <cell r="Q42">
            <v>8.1573683040675707E-2</v>
          </cell>
          <cell r="S42">
            <v>2302</v>
          </cell>
          <cell r="T42">
            <v>7.4450194049159119E-2</v>
          </cell>
          <cell r="U42">
            <v>-4.344048653344923E-2</v>
          </cell>
          <cell r="W42">
            <v>24377</v>
          </cell>
          <cell r="X42">
            <v>8.2084350534556774E-2</v>
          </cell>
          <cell r="Z42">
            <v>23882</v>
          </cell>
          <cell r="AA42">
            <v>6.7301676764830204E-2</v>
          </cell>
          <cell r="AB42">
            <v>2.0726907294196462E-2</v>
          </cell>
        </row>
        <row r="43">
          <cell r="B43" t="str">
            <v>Ford Econoline.  .  .  .  .  .  .  .  .  .  .  .  .  .  .  .</v>
          </cell>
          <cell r="C43">
            <v>10218</v>
          </cell>
          <cell r="D43">
            <v>0.37852856190264506</v>
          </cell>
          <cell r="E43">
            <v>11997</v>
          </cell>
          <cell r="F43">
            <v>0.38800129366106079</v>
          </cell>
          <cell r="G43">
            <v>-0.14828707176794198</v>
          </cell>
          <cell r="I43">
            <v>109563</v>
          </cell>
          <cell r="J43">
            <v>0.36893004461655021</v>
          </cell>
          <cell r="K43">
            <v>136072</v>
          </cell>
          <cell r="L43">
            <v>0.3834634352543328</v>
          </cell>
          <cell r="M43">
            <v>-0.19481597977541298</v>
          </cell>
          <cell r="O43" t="str">
            <v xml:space="preserve"> フォードエコノライン</v>
          </cell>
          <cell r="P43">
            <v>10218</v>
          </cell>
          <cell r="Q43">
            <v>0.37852856190264506</v>
          </cell>
          <cell r="S43">
            <v>11997</v>
          </cell>
          <cell r="T43">
            <v>0.38800129366106079</v>
          </cell>
          <cell r="U43">
            <v>-0.14828707176794198</v>
          </cell>
          <cell r="W43">
            <v>109563</v>
          </cell>
          <cell r="X43">
            <v>0.36893004461655021</v>
          </cell>
          <cell r="Z43">
            <v>136072</v>
          </cell>
          <cell r="AA43">
            <v>0.3834634352543328</v>
          </cell>
          <cell r="AB43">
            <v>-0.19481597977541298</v>
          </cell>
        </row>
        <row r="44">
          <cell r="B44" t="str">
            <v>GMC Rally .  .  .  .  .  .  .  .  .  .  .  .  .  .  .  .  .  .</v>
          </cell>
          <cell r="C44">
            <v>179</v>
          </cell>
          <cell r="D44">
            <v>6.6311032081203232E-3</v>
          </cell>
          <cell r="E44">
            <v>256</v>
          </cell>
          <cell r="F44">
            <v>8.2794307891332474E-3</v>
          </cell>
          <cell r="G44">
            <v>-0.30078125</v>
          </cell>
          <cell r="I44">
            <v>2147</v>
          </cell>
          <cell r="J44">
            <v>7.2295647781799813E-3</v>
          </cell>
          <cell r="K44">
            <v>3244</v>
          </cell>
          <cell r="L44">
            <v>9.1418909398337331E-3</v>
          </cell>
          <cell r="M44">
            <v>-0.33816276202219486</v>
          </cell>
          <cell r="O44" t="str">
            <v xml:space="preserve"> GMC ラリー</v>
          </cell>
          <cell r="P44">
            <v>179</v>
          </cell>
          <cell r="Q44">
            <v>6.6311032081203232E-3</v>
          </cell>
          <cell r="S44">
            <v>256</v>
          </cell>
          <cell r="T44">
            <v>8.2794307891332474E-3</v>
          </cell>
          <cell r="U44">
            <v>-0.30078125</v>
          </cell>
          <cell r="W44">
            <v>2147</v>
          </cell>
          <cell r="X44">
            <v>7.2295647781799813E-3</v>
          </cell>
          <cell r="Z44">
            <v>3244</v>
          </cell>
          <cell r="AA44">
            <v>9.1418909398337331E-3</v>
          </cell>
          <cell r="AB44">
            <v>-0.33816276202219486</v>
          </cell>
        </row>
        <row r="45">
          <cell r="B45" t="str">
            <v xml:space="preserve">GMC Savana / Vandura .  .  .  .  .  .  .  .  .  </v>
          </cell>
          <cell r="C45">
            <v>2677</v>
          </cell>
          <cell r="D45">
            <v>9.9170185967251981E-2</v>
          </cell>
          <cell r="E45">
            <v>2823</v>
          </cell>
          <cell r="F45">
            <v>9.1300129366106084E-2</v>
          </cell>
          <cell r="G45">
            <v>-5.1718030464045328E-2</v>
          </cell>
          <cell r="I45">
            <v>30024</v>
          </cell>
          <cell r="J45">
            <v>0.1010994191430255</v>
          </cell>
          <cell r="K45">
            <v>34391</v>
          </cell>
          <cell r="L45">
            <v>9.6917007186134982E-2</v>
          </cell>
          <cell r="M45">
            <v>-0.12698089616469421</v>
          </cell>
          <cell r="O45" t="str">
            <v xml:space="preserve"> GMC サバナ</v>
          </cell>
          <cell r="P45">
            <v>2677</v>
          </cell>
          <cell r="Q45">
            <v>9.9170185967251981E-2</v>
          </cell>
          <cell r="S45">
            <v>2823</v>
          </cell>
          <cell r="T45">
            <v>9.1300129366106084E-2</v>
          </cell>
          <cell r="U45">
            <v>-5.1718030464045328E-2</v>
          </cell>
          <cell r="W45">
            <v>30024</v>
          </cell>
          <cell r="X45">
            <v>0.1010994191430255</v>
          </cell>
          <cell r="Z45">
            <v>34391</v>
          </cell>
          <cell r="AA45">
            <v>9.6917007186134982E-2</v>
          </cell>
          <cell r="AB45">
            <v>-0.12698089616469421</v>
          </cell>
        </row>
        <row r="46">
          <cell r="B46" t="str">
            <v xml:space="preserve">   TOTAL LARGE VAN</v>
          </cell>
          <cell r="C46">
            <v>26994</v>
          </cell>
          <cell r="D46">
            <v>1</v>
          </cell>
          <cell r="E46">
            <v>30920</v>
          </cell>
          <cell r="F46">
            <v>1</v>
          </cell>
          <cell r="G46">
            <v>-0.12697283311772312</v>
          </cell>
          <cell r="I46">
            <v>296975</v>
          </cell>
          <cell r="J46">
            <v>1</v>
          </cell>
          <cell r="K46">
            <v>354850</v>
          </cell>
          <cell r="L46">
            <v>1</v>
          </cell>
          <cell r="M46">
            <v>-0.16309708327462313</v>
          </cell>
          <cell r="O46" t="str">
            <v xml:space="preserve">   大型バン合計</v>
          </cell>
          <cell r="P46">
            <v>26994</v>
          </cell>
          <cell r="Q46">
            <v>1</v>
          </cell>
          <cell r="S46">
            <v>30920</v>
          </cell>
          <cell r="T46">
            <v>1</v>
          </cell>
          <cell r="U46">
            <v>-0.12697283311772312</v>
          </cell>
          <cell r="W46">
            <v>296975</v>
          </cell>
          <cell r="X46">
            <v>1</v>
          </cell>
          <cell r="Z46">
            <v>354850</v>
          </cell>
          <cell r="AA46">
            <v>1</v>
          </cell>
          <cell r="AB46">
            <v>-0.16309708327462313</v>
          </cell>
        </row>
        <row r="47">
          <cell r="B47" t="str">
            <v xml:space="preserve">   Total Domestic</v>
          </cell>
          <cell r="C47">
            <v>28399</v>
          </cell>
          <cell r="D47">
            <v>1</v>
          </cell>
          <cell r="E47">
            <v>27752</v>
          </cell>
          <cell r="F47">
            <v>1</v>
          </cell>
          <cell r="G47">
            <v>2.3313635053329396E-2</v>
          </cell>
          <cell r="I47">
            <v>28399</v>
          </cell>
          <cell r="J47">
            <v>1</v>
          </cell>
          <cell r="K47">
            <v>27752</v>
          </cell>
          <cell r="L47">
            <v>1</v>
          </cell>
          <cell r="M47">
            <v>2.3313635053329396E-2</v>
          </cell>
          <cell r="O47" t="str">
            <v xml:space="preserve">   国内大型バン合計</v>
          </cell>
          <cell r="P47">
            <v>28399</v>
          </cell>
          <cell r="Q47">
            <v>1</v>
          </cell>
          <cell r="S47">
            <v>27752</v>
          </cell>
          <cell r="T47">
            <v>1</v>
          </cell>
          <cell r="U47">
            <v>2.3313635053329396E-2</v>
          </cell>
          <cell r="W47">
            <v>28399</v>
          </cell>
          <cell r="X47">
            <v>1</v>
          </cell>
          <cell r="Z47">
            <v>27752</v>
          </cell>
          <cell r="AA47">
            <v>1</v>
          </cell>
          <cell r="AB47">
            <v>2.3313635053329396E-2</v>
          </cell>
        </row>
        <row r="48">
          <cell r="B48" t="str">
            <v>TOTALVAN</v>
          </cell>
          <cell r="C48">
            <v>133489</v>
          </cell>
          <cell r="D48">
            <v>0</v>
          </cell>
          <cell r="E48">
            <v>125431</v>
          </cell>
          <cell r="F48">
            <v>0</v>
          </cell>
          <cell r="G48">
            <v>6.4242491887970266E-2</v>
          </cell>
          <cell r="I48">
            <v>1294659</v>
          </cell>
          <cell r="J48">
            <v>0</v>
          </cell>
          <cell r="K48">
            <v>1544643</v>
          </cell>
          <cell r="L48">
            <v>0</v>
          </cell>
          <cell r="M48">
            <v>-0.16183933763335601</v>
          </cell>
          <cell r="O48" t="str">
            <v>バン合計</v>
          </cell>
          <cell r="P48">
            <v>133489</v>
          </cell>
          <cell r="Q48">
            <v>0</v>
          </cell>
          <cell r="S48">
            <v>125431</v>
          </cell>
          <cell r="T48">
            <v>0</v>
          </cell>
          <cell r="U48">
            <v>6.4242491887970266E-2</v>
          </cell>
          <cell r="W48">
            <v>1294659</v>
          </cell>
          <cell r="X48">
            <v>0</v>
          </cell>
          <cell r="Z48">
            <v>1544643</v>
          </cell>
          <cell r="AA48">
            <v>0</v>
          </cell>
          <cell r="AB48">
            <v>-0.16183933763335601</v>
          </cell>
        </row>
        <row r="49">
          <cell r="B49" t="str">
            <v xml:space="preserve">   TOTAL LARGE VAN</v>
          </cell>
          <cell r="C49">
            <v>28399</v>
          </cell>
          <cell r="D49">
            <v>1</v>
          </cell>
          <cell r="E49">
            <v>27752</v>
          </cell>
          <cell r="F49">
            <v>1</v>
          </cell>
          <cell r="G49">
            <v>2.3313635053329396E-2</v>
          </cell>
          <cell r="I49">
            <v>28399</v>
          </cell>
          <cell r="J49">
            <v>1</v>
          </cell>
          <cell r="K49">
            <v>27752</v>
          </cell>
          <cell r="L49">
            <v>1</v>
          </cell>
          <cell r="M49">
            <v>2.3313635053329396E-2</v>
          </cell>
          <cell r="O49" t="str">
            <v xml:space="preserve">   大型バン合計</v>
          </cell>
          <cell r="P49">
            <v>28399</v>
          </cell>
          <cell r="Q49">
            <v>1</v>
          </cell>
          <cell r="S49">
            <v>27752</v>
          </cell>
          <cell r="T49">
            <v>1</v>
          </cell>
          <cell r="U49">
            <v>2.3313635053329396E-2</v>
          </cell>
          <cell r="W49">
            <v>28399</v>
          </cell>
          <cell r="X49">
            <v>1</v>
          </cell>
          <cell r="Z49">
            <v>27752</v>
          </cell>
          <cell r="AA49">
            <v>1</v>
          </cell>
          <cell r="AB49">
            <v>2.3313635053329396E-2</v>
          </cell>
        </row>
        <row r="50">
          <cell r="B50" t="str">
            <v>COMPACT PICKUPS</v>
          </cell>
          <cell r="O50" t="str">
            <v>小型ピックアップ</v>
          </cell>
        </row>
        <row r="51">
          <cell r="B51" t="str">
            <v>TOTALVAN</v>
          </cell>
          <cell r="C51">
            <v>81246</v>
          </cell>
          <cell r="E51">
            <v>80110</v>
          </cell>
          <cell r="G51">
            <v>-0.19132809671478268</v>
          </cell>
          <cell r="I51">
            <v>782167</v>
          </cell>
          <cell r="K51">
            <v>929687</v>
          </cell>
          <cell r="M51">
            <v>-0.19132809671478268</v>
          </cell>
          <cell r="O51" t="str">
            <v>バン合計</v>
          </cell>
          <cell r="P51">
            <v>102745</v>
          </cell>
          <cell r="Q51">
            <v>0</v>
          </cell>
          <cell r="S51">
            <v>127054</v>
          </cell>
          <cell r="T51">
            <v>0</v>
          </cell>
          <cell r="U51">
            <v>-0.19132809671478268</v>
          </cell>
          <cell r="W51">
            <v>102745</v>
          </cell>
          <cell r="X51">
            <v>0</v>
          </cell>
          <cell r="Z51">
            <v>127054</v>
          </cell>
          <cell r="AA51">
            <v>0</v>
          </cell>
          <cell r="AB51">
            <v>-0.19132809671478268</v>
          </cell>
        </row>
        <row r="52">
          <cell r="B52" t="str">
            <v xml:space="preserve">Chevrolet S/T-10.  .  .  .  .  .  .  .  .  .  .  .  .  .  .  .  .  .  .  . </v>
          </cell>
          <cell r="C52">
            <v>15307</v>
          </cell>
          <cell r="D52">
            <v>0.18840312138443738</v>
          </cell>
          <cell r="E52">
            <v>19502</v>
          </cell>
          <cell r="F52">
            <v>0.24344026962925977</v>
          </cell>
          <cell r="G52">
            <v>-0.21510614295969643</v>
          </cell>
          <cell r="I52">
            <v>140211</v>
          </cell>
          <cell r="J52">
            <v>0.17925967216719704</v>
          </cell>
          <cell r="K52">
            <v>190983</v>
          </cell>
          <cell r="L52">
            <v>0.20629526612837892</v>
          </cell>
          <cell r="M52">
            <v>-0.26584565118361325</v>
          </cell>
          <cell r="O52" t="str">
            <v xml:space="preserve"> シボレー S/T-10</v>
          </cell>
          <cell r="P52">
            <v>15307</v>
          </cell>
          <cell r="Q52">
            <v>0.18840312138443738</v>
          </cell>
          <cell r="S52">
            <v>19502</v>
          </cell>
          <cell r="T52">
            <v>0.24344026962925977</v>
          </cell>
          <cell r="U52">
            <v>-0.21510614295969643</v>
          </cell>
          <cell r="W52">
            <v>140211</v>
          </cell>
          <cell r="X52">
            <v>0.17925967216719704</v>
          </cell>
          <cell r="Z52">
            <v>190983</v>
          </cell>
          <cell r="AA52">
            <v>0.20629526612837892</v>
          </cell>
          <cell r="AB52">
            <v>-0.26584565118361325</v>
          </cell>
        </row>
        <row r="53">
          <cell r="B53" t="str">
            <v>Dodge Dakota .  .  .  .  .  .  .  .  .  .  .  .  .  .  .  .  .  .  .  .  .  .</v>
          </cell>
          <cell r="C53">
            <v>15033</v>
          </cell>
          <cell r="D53">
            <v>0.18503064766265417</v>
          </cell>
          <cell r="E53">
            <v>14179</v>
          </cell>
          <cell r="F53">
            <v>0.17699413306703282</v>
          </cell>
          <cell r="G53">
            <v>6.0229917483602513E-2</v>
          </cell>
          <cell r="I53">
            <v>130691</v>
          </cell>
          <cell r="J53">
            <v>0.1670883583684814</v>
          </cell>
          <cell r="K53">
            <v>152742</v>
          </cell>
          <cell r="L53">
            <v>0.16498825308525289</v>
          </cell>
          <cell r="M53">
            <v>-0.14436762645506807</v>
          </cell>
          <cell r="O53" t="str">
            <v xml:space="preserve"> ドッジ ダコタ</v>
          </cell>
          <cell r="P53">
            <v>15033</v>
          </cell>
          <cell r="Q53">
            <v>0.18503064766265417</v>
          </cell>
          <cell r="S53">
            <v>14179</v>
          </cell>
          <cell r="T53">
            <v>0.17699413306703282</v>
          </cell>
          <cell r="U53">
            <v>6.0229917483602513E-2</v>
          </cell>
          <cell r="W53">
            <v>130691</v>
          </cell>
          <cell r="X53">
            <v>0.1670883583684814</v>
          </cell>
          <cell r="Z53">
            <v>152742</v>
          </cell>
          <cell r="AA53">
            <v>0.16498825308525289</v>
          </cell>
          <cell r="AB53">
            <v>-0.14436762645506807</v>
          </cell>
        </row>
        <row r="54">
          <cell r="B54" t="str">
            <v>Ford Ranger .  .  .  .  .  .  .  .  .  .  .  .  .  .  .  .  .  .  .  .  .  .</v>
          </cell>
          <cell r="C54">
            <v>22098</v>
          </cell>
          <cell r="D54">
            <v>0.27198877483199174</v>
          </cell>
          <cell r="E54">
            <v>19103</v>
          </cell>
          <cell r="F54">
            <v>0.23845961802521534</v>
          </cell>
          <cell r="G54">
            <v>0.15678165733130922</v>
          </cell>
          <cell r="I54">
            <v>239768</v>
          </cell>
          <cell r="J54">
            <v>0.30654323181622339</v>
          </cell>
          <cell r="K54">
            <v>294961</v>
          </cell>
          <cell r="L54">
            <v>0.31860981339958411</v>
          </cell>
          <cell r="M54">
            <v>-0.18711965310668188</v>
          </cell>
          <cell r="O54" t="str">
            <v xml:space="preserve"> フォード レンジャー</v>
          </cell>
          <cell r="P54">
            <v>22098</v>
          </cell>
          <cell r="Q54">
            <v>0.27198877483199174</v>
          </cell>
          <cell r="S54">
            <v>19103</v>
          </cell>
          <cell r="T54">
            <v>0.23845961802521534</v>
          </cell>
          <cell r="U54">
            <v>0.15678165733130922</v>
          </cell>
          <cell r="W54">
            <v>239768</v>
          </cell>
          <cell r="X54">
            <v>0.30654323181622339</v>
          </cell>
          <cell r="Z54">
            <v>294961</v>
          </cell>
          <cell r="AA54">
            <v>0.31860981339958411</v>
          </cell>
          <cell r="AB54">
            <v>-0.18711965310668188</v>
          </cell>
        </row>
        <row r="55">
          <cell r="B55" t="str">
            <v>GMC S/T 15 Pickup .  .  .  .  .  .  .  .  .  .  .  .  .  .  .  .  .  .</v>
          </cell>
          <cell r="C55">
            <v>3689</v>
          </cell>
          <cell r="D55">
            <v>4.540531226152672E-2</v>
          </cell>
          <cell r="E55">
            <v>5667</v>
          </cell>
          <cell r="F55">
            <v>7.0740232180751469E-2</v>
          </cell>
          <cell r="G55">
            <v>-0.34903829186518442</v>
          </cell>
          <cell r="I55">
            <v>35810</v>
          </cell>
          <cell r="J55">
            <v>4.5783061673530079E-2</v>
          </cell>
          <cell r="K55">
            <v>46016</v>
          </cell>
          <cell r="L55">
            <v>4.9705381977262292E-2</v>
          </cell>
          <cell r="M55">
            <v>-0.22179242002781641</v>
          </cell>
          <cell r="O55" t="str">
            <v xml:space="preserve"> GMC S/T 15ピックアップ</v>
          </cell>
          <cell r="P55">
            <v>3689</v>
          </cell>
          <cell r="Q55">
            <v>4.540531226152672E-2</v>
          </cell>
          <cell r="S55">
            <v>5667</v>
          </cell>
          <cell r="T55">
            <v>7.0740232180751469E-2</v>
          </cell>
          <cell r="U55">
            <v>-0.34903829186518442</v>
          </cell>
          <cell r="W55">
            <v>35810</v>
          </cell>
          <cell r="X55">
            <v>4.5783061673530079E-2</v>
          </cell>
          <cell r="Z55">
            <v>46016</v>
          </cell>
          <cell r="AA55">
            <v>4.9705381977262292E-2</v>
          </cell>
          <cell r="AB55">
            <v>-0.22179242002781641</v>
          </cell>
        </row>
        <row r="56">
          <cell r="B56" t="str">
            <v>Isuzu Hombre.  .  .  .  .  .  .  .  .  .  .  .  .  .  .  .</v>
          </cell>
          <cell r="C56">
            <v>3</v>
          </cell>
          <cell r="D56">
            <v>3.6924894764049922E-5</v>
          </cell>
          <cell r="E56">
            <v>127</v>
          </cell>
          <cell r="F56">
            <v>1.5853201847459742E-3</v>
          </cell>
          <cell r="G56">
            <v>-0.97637795275590555</v>
          </cell>
          <cell r="I56">
            <v>112</v>
          </cell>
          <cell r="J56">
            <v>1.4319192704371318E-4</v>
          </cell>
          <cell r="K56">
            <v>4579</v>
          </cell>
          <cell r="L56">
            <v>4.9461262185736274E-3</v>
          </cell>
          <cell r="M56">
            <v>-0.97554051102860884</v>
          </cell>
          <cell r="O56" t="str">
            <v xml:space="preserve"> いすゞ ハンブロ</v>
          </cell>
          <cell r="P56">
            <v>3</v>
          </cell>
          <cell r="Q56">
            <v>3.6924894764049922E-5</v>
          </cell>
          <cell r="S56">
            <v>127</v>
          </cell>
          <cell r="T56">
            <v>1.5853201847459742E-3</v>
          </cell>
          <cell r="U56">
            <v>-0.97637795275590555</v>
          </cell>
          <cell r="W56">
            <v>112</v>
          </cell>
          <cell r="X56">
            <v>1.4319192704371318E-4</v>
          </cell>
          <cell r="Z56">
            <v>4579</v>
          </cell>
          <cell r="AA56">
            <v>4.9461262185736274E-3</v>
          </cell>
          <cell r="AB56">
            <v>-0.97554051102860884</v>
          </cell>
        </row>
        <row r="57">
          <cell r="B57" t="str">
            <v>Isuzu Pickup .  .  .  .  .  .  .  .  .  .  .  .  .  .  .  .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N.M.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 t="str">
            <v>N.M.</v>
          </cell>
          <cell r="O57" t="str">
            <v xml:space="preserve"> いすゞ ピックアップ</v>
          </cell>
          <cell r="P57">
            <v>0</v>
          </cell>
          <cell r="Q57">
            <v>0</v>
          </cell>
          <cell r="S57">
            <v>0</v>
          </cell>
          <cell r="T57">
            <v>0</v>
          </cell>
          <cell r="U57" t="str">
            <v>N.M.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B57" t="str">
            <v>N.M.</v>
          </cell>
        </row>
        <row r="58">
          <cell r="B58" t="str">
            <v>Mazda B-Series Pickup .  .  .  .  .  .  .  .  .  .  .  .  .  .  .  .  .  .  .  .</v>
          </cell>
          <cell r="C58">
            <v>2446</v>
          </cell>
          <cell r="D58">
            <v>3.0106097530955372E-2</v>
          </cell>
          <cell r="E58">
            <v>1825</v>
          </cell>
          <cell r="F58">
            <v>2.2781175883160653E-2</v>
          </cell>
          <cell r="G58">
            <v>0.34027397260273973</v>
          </cell>
          <cell r="I58">
            <v>22529</v>
          </cell>
          <cell r="J58">
            <v>2.8803311824712626E-2</v>
          </cell>
          <cell r="K58">
            <v>26849</v>
          </cell>
          <cell r="L58">
            <v>2.9001647268504765E-2</v>
          </cell>
          <cell r="M58">
            <v>-0.16089984729412643</v>
          </cell>
          <cell r="O58" t="str">
            <v xml:space="preserve"> マツダ Bシリース</v>
          </cell>
          <cell r="P58">
            <v>2446</v>
          </cell>
          <cell r="Q58">
            <v>3.0106097530955372E-2</v>
          </cell>
          <cell r="S58">
            <v>1825</v>
          </cell>
          <cell r="T58">
            <v>2.2781175883160653E-2</v>
          </cell>
          <cell r="U58">
            <v>0.34027397260273973</v>
          </cell>
          <cell r="W58">
            <v>22529</v>
          </cell>
          <cell r="X58">
            <v>2.8803311824712626E-2</v>
          </cell>
          <cell r="Z58">
            <v>26849</v>
          </cell>
          <cell r="AA58">
            <v>2.9001647268504765E-2</v>
          </cell>
          <cell r="AB58">
            <v>-0.16089984729412643</v>
          </cell>
        </row>
        <row r="59">
          <cell r="B59" t="str">
            <v>Mitsubishi Pickup  .  .  .  .  .  .  .  .  .  .  .  .  .  .  .  .  .  .  .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N.M.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N.M.</v>
          </cell>
          <cell r="O59" t="str">
            <v xml:space="preserve"> 三菱 ピックアップ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 t="str">
            <v>N.M.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B59" t="str">
            <v>N.M.</v>
          </cell>
        </row>
        <row r="60">
          <cell r="B60" t="str">
            <v>Nissan Pickup .  .  .  .  .  .  .  .  .  .  .  .  .  .  .  .  .  .  .  .  .</v>
          </cell>
          <cell r="C60">
            <v>7951</v>
          </cell>
          <cell r="D60">
            <v>9.7863279422986976E-2</v>
          </cell>
          <cell r="E60">
            <v>8190</v>
          </cell>
          <cell r="F60">
            <v>0.10223442766196481</v>
          </cell>
          <cell r="G60">
            <v>-2.9181929181929189E-2</v>
          </cell>
          <cell r="I60">
            <v>76399</v>
          </cell>
          <cell r="J60">
            <v>9.7676071734041456E-2</v>
          </cell>
          <cell r="K60">
            <v>91926</v>
          </cell>
          <cell r="L60">
            <v>9.9296265291242469E-2</v>
          </cell>
          <cell r="M60">
            <v>-0.16890759959097534</v>
          </cell>
          <cell r="O60" t="str">
            <v xml:space="preserve"> 日産 ピックアップ</v>
          </cell>
          <cell r="P60">
            <v>7951</v>
          </cell>
          <cell r="Q60">
            <v>9.7863279422986976E-2</v>
          </cell>
          <cell r="S60">
            <v>8190</v>
          </cell>
          <cell r="T60">
            <v>0.10223442766196481</v>
          </cell>
          <cell r="U60">
            <v>-2.9181929181929189E-2</v>
          </cell>
          <cell r="W60">
            <v>76399</v>
          </cell>
          <cell r="X60">
            <v>9.7676071734041456E-2</v>
          </cell>
          <cell r="Z60">
            <v>91926</v>
          </cell>
          <cell r="AA60">
            <v>9.9296265291242469E-2</v>
          </cell>
          <cell r="AB60">
            <v>-0.16890759959097534</v>
          </cell>
        </row>
        <row r="61">
          <cell r="B61" t="str">
            <v>Toyota Tacoma Pickup.  .  .  .  .  .  .  .  .  .  .  .  .  .  .  .  .  .  .  .</v>
          </cell>
          <cell r="C61">
            <v>14719</v>
          </cell>
          <cell r="D61">
            <v>0.18116584201068361</v>
          </cell>
          <cell r="E61">
            <v>11517</v>
          </cell>
          <cell r="F61">
            <v>0.14376482336786919</v>
          </cell>
          <cell r="G61">
            <v>0.27802379091777363</v>
          </cell>
          <cell r="I61">
            <v>136647</v>
          </cell>
          <cell r="J61">
            <v>0.1747031004887703</v>
          </cell>
          <cell r="K61">
            <v>121631</v>
          </cell>
          <cell r="L61">
            <v>0.13138289541195214</v>
          </cell>
          <cell r="M61">
            <v>0.12345536910820432</v>
          </cell>
          <cell r="O61" t="str">
            <v xml:space="preserve"> トヨタ タコマ</v>
          </cell>
          <cell r="P61">
            <v>14719</v>
          </cell>
          <cell r="Q61">
            <v>0.18116584201068361</v>
          </cell>
          <cell r="S61">
            <v>11517</v>
          </cell>
          <cell r="T61">
            <v>0.14376482336786919</v>
          </cell>
          <cell r="U61">
            <v>0.27802379091777363</v>
          </cell>
          <cell r="W61">
            <v>136647</v>
          </cell>
          <cell r="X61">
            <v>0.1747031004887703</v>
          </cell>
          <cell r="Z61">
            <v>121631</v>
          </cell>
          <cell r="AA61">
            <v>0.13138289541195214</v>
          </cell>
          <cell r="AB61">
            <v>0.12345536910820432</v>
          </cell>
        </row>
        <row r="62">
          <cell r="B62" t="str">
            <v>Toyota Pickup Imp.  .  .  .  .  .  .  .  .  .  .  .  .  .  .  .  .  .  .  .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>N.M.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N.M.</v>
          </cell>
          <cell r="O62" t="str">
            <v xml:space="preserve"> トヨタ 輸入ピックアップ</v>
          </cell>
          <cell r="P62">
            <v>0</v>
          </cell>
          <cell r="Q62">
            <v>0</v>
          </cell>
          <cell r="S62">
            <v>0</v>
          </cell>
          <cell r="T62">
            <v>0</v>
          </cell>
          <cell r="U62" t="str">
            <v>N.M.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B62" t="str">
            <v>N.M.</v>
          </cell>
        </row>
        <row r="63">
          <cell r="B63" t="str">
            <v xml:space="preserve">    TOTAL COMPACT PICKUPS</v>
          </cell>
          <cell r="C63">
            <v>81246</v>
          </cell>
          <cell r="D63">
            <v>1</v>
          </cell>
          <cell r="E63">
            <v>80110</v>
          </cell>
          <cell r="F63">
            <v>1</v>
          </cell>
          <cell r="G63">
            <v>1.4180501810011181E-2</v>
          </cell>
          <cell r="I63">
            <v>782167</v>
          </cell>
          <cell r="J63">
            <v>1</v>
          </cell>
          <cell r="K63">
            <v>925775</v>
          </cell>
          <cell r="L63">
            <v>1</v>
          </cell>
          <cell r="M63">
            <v>-0.15512192487375442</v>
          </cell>
          <cell r="O63" t="str">
            <v xml:space="preserve">   小型ピックアップ合計</v>
          </cell>
          <cell r="P63">
            <v>81246</v>
          </cell>
          <cell r="Q63">
            <v>1</v>
          </cell>
          <cell r="S63">
            <v>80110</v>
          </cell>
          <cell r="T63">
            <v>1</v>
          </cell>
          <cell r="U63">
            <v>1.4180501810011181E-2</v>
          </cell>
          <cell r="W63">
            <v>782167</v>
          </cell>
          <cell r="X63">
            <v>1</v>
          </cell>
          <cell r="Z63">
            <v>925775</v>
          </cell>
          <cell r="AA63">
            <v>1</v>
          </cell>
          <cell r="AB63">
            <v>-0.15512192487375442</v>
          </cell>
        </row>
        <row r="64">
          <cell r="B64" t="str">
            <v>Toyota Tacoma Pickup.  .  .  .  .  .  .  .  .  .  .  .  .  .  .  .  .  .  .  .</v>
          </cell>
          <cell r="C64">
            <v>11543</v>
          </cell>
          <cell r="D64">
            <v>0.18867893687273202</v>
          </cell>
          <cell r="E64">
            <v>10785</v>
          </cell>
          <cell r="F64">
            <v>0.14708690196934154</v>
          </cell>
          <cell r="G64">
            <v>7.0282800185442751E-2</v>
          </cell>
          <cell r="I64">
            <v>11543</v>
          </cell>
          <cell r="J64">
            <v>0.18867893687273202</v>
          </cell>
          <cell r="K64">
            <v>10785</v>
          </cell>
          <cell r="L64">
            <v>0.14708690196934154</v>
          </cell>
          <cell r="M64">
            <v>7.0282800185442751E-2</v>
          </cell>
          <cell r="O64" t="str">
            <v xml:space="preserve"> トヨタ タコマ</v>
          </cell>
          <cell r="P64">
            <v>11543</v>
          </cell>
          <cell r="Q64">
            <v>0.18867893687273202</v>
          </cell>
          <cell r="S64">
            <v>10785</v>
          </cell>
          <cell r="T64">
            <v>0.14708690196934154</v>
          </cell>
          <cell r="U64">
            <v>7.0282800185442751E-2</v>
          </cell>
          <cell r="W64">
            <v>11543</v>
          </cell>
          <cell r="X64">
            <v>0.18867893687273202</v>
          </cell>
          <cell r="Z64">
            <v>10785</v>
          </cell>
          <cell r="AA64">
            <v>0.14708690196934154</v>
          </cell>
          <cell r="AB64">
            <v>7.0282800185442751E-2</v>
          </cell>
        </row>
        <row r="65">
          <cell r="B65" t="str">
            <v>FULL-SIZE  PICKUPS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N.M.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N.M.</v>
          </cell>
          <cell r="O65" t="str">
            <v>大型ピックアップ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 t="str">
            <v>N.M.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B65" t="str">
            <v>N.M.</v>
          </cell>
        </row>
        <row r="66">
          <cell r="B66" t="str">
            <v xml:space="preserve">   Total Domestic</v>
          </cell>
          <cell r="C66">
            <v>262850</v>
          </cell>
          <cell r="D66">
            <v>1</v>
          </cell>
          <cell r="E66">
            <v>166064</v>
          </cell>
          <cell r="F66">
            <v>1</v>
          </cell>
          <cell r="G66">
            <v>-0.16564835524521304</v>
          </cell>
          <cell r="I66">
            <v>1894457</v>
          </cell>
          <cell r="J66">
            <v>1</v>
          </cell>
          <cell r="K66">
            <v>1858174</v>
          </cell>
          <cell r="L66">
            <v>1</v>
          </cell>
          <cell r="M66">
            <v>-0.16564835524521304</v>
          </cell>
          <cell r="O66" t="str">
            <v xml:space="preserve">   国内大型ピックアップ合計</v>
          </cell>
          <cell r="P66">
            <v>61178</v>
          </cell>
          <cell r="Q66">
            <v>1</v>
          </cell>
          <cell r="S66">
            <v>73324</v>
          </cell>
          <cell r="T66">
            <v>1</v>
          </cell>
          <cell r="U66">
            <v>-0.16564835524521304</v>
          </cell>
          <cell r="W66">
            <v>61178</v>
          </cell>
          <cell r="X66">
            <v>1</v>
          </cell>
          <cell r="Z66">
            <v>73324</v>
          </cell>
          <cell r="AA66">
            <v>1</v>
          </cell>
          <cell r="AB66">
            <v>-0.16564835524521304</v>
          </cell>
        </row>
        <row r="67">
          <cell r="B67" t="str">
            <v>Chevrolet C/K 10-30 .  .  .  .  .  .  .  .  .  .  .  .  .  .  .  .  .  .  .</v>
          </cell>
          <cell r="C67">
            <v>88881</v>
          </cell>
          <cell r="D67">
            <v>0.33814342781053836</v>
          </cell>
          <cell r="E67">
            <v>47956</v>
          </cell>
          <cell r="F67">
            <v>0.28878022930918201</v>
          </cell>
          <cell r="G67">
            <v>0.85338643756777044</v>
          </cell>
          <cell r="I67">
            <v>591941</v>
          </cell>
          <cell r="J67">
            <v>0.31245945408103748</v>
          </cell>
          <cell r="K67">
            <v>539936</v>
          </cell>
          <cell r="L67">
            <v>0.29057343391953605</v>
          </cell>
          <cell r="M67">
            <v>9.6316970900254928E-2</v>
          </cell>
          <cell r="O67" t="str">
            <v xml:space="preserve"> シボレー C/K 10-30</v>
          </cell>
          <cell r="P67">
            <v>88881</v>
          </cell>
          <cell r="Q67">
            <v>0.33814342781053836</v>
          </cell>
          <cell r="S67">
            <v>47956</v>
          </cell>
          <cell r="T67">
            <v>0.28878022930918201</v>
          </cell>
          <cell r="U67">
            <v>0.85338643756777044</v>
          </cell>
          <cell r="W67">
            <v>591941</v>
          </cell>
          <cell r="X67">
            <v>0.31245945408103748</v>
          </cell>
          <cell r="Z67">
            <v>539936</v>
          </cell>
          <cell r="AA67">
            <v>0.29057343391953605</v>
          </cell>
          <cell r="AB67">
            <v>9.6316970900254928E-2</v>
          </cell>
        </row>
        <row r="68">
          <cell r="B68" t="str">
            <v>Dodge BR Ram 1500-3500  .  .  .  .  .  .  .  .  .  .  .  .  .  .</v>
          </cell>
          <cell r="C68">
            <v>30255</v>
          </cell>
          <cell r="D68">
            <v>0.11510367129541564</v>
          </cell>
          <cell r="E68">
            <v>31395</v>
          </cell>
          <cell r="F68">
            <v>0.18905361788226227</v>
          </cell>
          <cell r="G68">
            <v>-3.6311514572384129E-2</v>
          </cell>
          <cell r="I68">
            <v>287344</v>
          </cell>
          <cell r="J68">
            <v>0.1516761795068455</v>
          </cell>
          <cell r="K68">
            <v>324860</v>
          </cell>
          <cell r="L68">
            <v>0.17482754575190482</v>
          </cell>
          <cell r="M68">
            <v>-0.11548359293234012</v>
          </cell>
          <cell r="O68" t="str">
            <v xml:space="preserve"> ドッジ BR Ram 1500-3500</v>
          </cell>
          <cell r="P68">
            <v>30255</v>
          </cell>
          <cell r="Q68">
            <v>0.11510367129541564</v>
          </cell>
          <cell r="S68">
            <v>31395</v>
          </cell>
          <cell r="T68">
            <v>0.18905361788226227</v>
          </cell>
          <cell r="U68">
            <v>-3.6311514572384129E-2</v>
          </cell>
          <cell r="W68">
            <v>287344</v>
          </cell>
          <cell r="X68">
            <v>0.1516761795068455</v>
          </cell>
          <cell r="Z68">
            <v>324860</v>
          </cell>
          <cell r="AA68">
            <v>0.17482754575190482</v>
          </cell>
          <cell r="AB68">
            <v>-0.11548359293234012</v>
          </cell>
        </row>
        <row r="69">
          <cell r="B69" t="str">
            <v xml:space="preserve">Ford F150-350 .  .  .  .  .  .  .  .  .  .  .  .  .  .  .  .  .  .  .  .  .  </v>
          </cell>
          <cell r="C69">
            <v>102424</v>
          </cell>
          <cell r="D69">
            <v>0.38966711051930758</v>
          </cell>
          <cell r="E69">
            <v>65255</v>
          </cell>
          <cell r="F69">
            <v>0.39295091049234032</v>
          </cell>
          <cell r="G69">
            <v>0.56959619952494056</v>
          </cell>
          <cell r="I69">
            <v>753280</v>
          </cell>
          <cell r="J69">
            <v>0.39762317117780976</v>
          </cell>
          <cell r="K69">
            <v>748055</v>
          </cell>
          <cell r="L69">
            <v>0.40257532394705769</v>
          </cell>
          <cell r="M69">
            <v>6.984780530843393E-3</v>
          </cell>
          <cell r="O69" t="str">
            <v xml:space="preserve"> フォード F150-350</v>
          </cell>
          <cell r="P69">
            <v>102424</v>
          </cell>
          <cell r="Q69">
            <v>0.38966711051930758</v>
          </cell>
          <cell r="S69">
            <v>65255</v>
          </cell>
          <cell r="T69">
            <v>0.39295091049234032</v>
          </cell>
          <cell r="U69">
            <v>0.56959619952494056</v>
          </cell>
          <cell r="W69">
            <v>753280</v>
          </cell>
          <cell r="X69">
            <v>0.39762317117780976</v>
          </cell>
          <cell r="Z69">
            <v>748055</v>
          </cell>
          <cell r="AA69">
            <v>0.40257532394705769</v>
          </cell>
          <cell r="AB69">
            <v>6.984780530843393E-3</v>
          </cell>
        </row>
        <row r="70">
          <cell r="B70" t="str">
            <v>GMC Sierra 1500-3500.  .  .  .  .  .  .  .  .  .  .  .  .  .  .  .  .  .  .</v>
          </cell>
          <cell r="C70">
            <v>28009</v>
          </cell>
          <cell r="D70">
            <v>0.10655887388244245</v>
          </cell>
          <cell r="E70">
            <v>13621</v>
          </cell>
          <cell r="F70">
            <v>8.2022593698814913E-2</v>
          </cell>
          <cell r="G70">
            <v>1.0563101093899125</v>
          </cell>
          <cell r="I70">
            <v>172329</v>
          </cell>
          <cell r="J70">
            <v>9.0964851669898025E-2</v>
          </cell>
          <cell r="K70">
            <v>159965</v>
          </cell>
          <cell r="L70">
            <v>8.6087201736758781E-2</v>
          </cell>
          <cell r="M70">
            <v>7.7291907604788657E-2</v>
          </cell>
          <cell r="O70" t="str">
            <v xml:space="preserve"> GMC C/K 1500-3500</v>
          </cell>
          <cell r="P70">
            <v>28009</v>
          </cell>
          <cell r="Q70">
            <v>0.10655887388244245</v>
          </cell>
          <cell r="S70">
            <v>13621</v>
          </cell>
          <cell r="T70">
            <v>8.2022593698814913E-2</v>
          </cell>
          <cell r="U70">
            <v>1.0563101093899125</v>
          </cell>
          <cell r="W70">
            <v>172329</v>
          </cell>
          <cell r="X70">
            <v>9.0964851669898025E-2</v>
          </cell>
          <cell r="Z70">
            <v>159965</v>
          </cell>
          <cell r="AA70">
            <v>8.6087201736758781E-2</v>
          </cell>
          <cell r="AB70">
            <v>7.7291907604788657E-2</v>
          </cell>
        </row>
        <row r="71">
          <cell r="B71" t="str">
            <v xml:space="preserve">Toyota Tundra / T-100 Imp.    .  .  .  .  .  .  .  . </v>
          </cell>
          <cell r="C71">
            <v>13281</v>
          </cell>
          <cell r="D71">
            <v>5.0526916492295987E-2</v>
          </cell>
          <cell r="E71">
            <v>7837</v>
          </cell>
          <cell r="F71">
            <v>4.7192648617400523E-2</v>
          </cell>
          <cell r="G71">
            <v>0.69465356641572029</v>
          </cell>
          <cell r="I71">
            <v>89563</v>
          </cell>
          <cell r="J71">
            <v>4.7276343564409219E-2</v>
          </cell>
          <cell r="K71">
            <v>85358</v>
          </cell>
          <cell r="L71">
            <v>4.5936494644742636E-2</v>
          </cell>
          <cell r="M71">
            <v>4.9263103634105798E-2</v>
          </cell>
          <cell r="O71" t="str">
            <v xml:space="preserve"> トヨタタンドラ／ T-100</v>
          </cell>
          <cell r="P71">
            <v>13281</v>
          </cell>
          <cell r="Q71">
            <v>5.0526916492295987E-2</v>
          </cell>
          <cell r="S71">
            <v>7837</v>
          </cell>
          <cell r="T71">
            <v>4.7192648617400523E-2</v>
          </cell>
          <cell r="U71">
            <v>0.69465356641572029</v>
          </cell>
          <cell r="W71">
            <v>89563</v>
          </cell>
          <cell r="X71">
            <v>4.7276343564409219E-2</v>
          </cell>
          <cell r="Z71">
            <v>85358</v>
          </cell>
          <cell r="AA71">
            <v>4.5936494644742636E-2</v>
          </cell>
          <cell r="AB71">
            <v>4.9263103634105798E-2</v>
          </cell>
        </row>
        <row r="72">
          <cell r="B72" t="str">
            <v xml:space="preserve">    TOTAL FULL-SIZE  PICKUPS</v>
          </cell>
          <cell r="C72">
            <v>262850</v>
          </cell>
          <cell r="D72">
            <v>1</v>
          </cell>
          <cell r="E72">
            <v>166064</v>
          </cell>
          <cell r="F72">
            <v>1</v>
          </cell>
          <cell r="G72">
            <v>0.58282348973889575</v>
          </cell>
          <cell r="I72">
            <v>1894457</v>
          </cell>
          <cell r="J72">
            <v>1</v>
          </cell>
          <cell r="K72">
            <v>1858174</v>
          </cell>
          <cell r="L72">
            <v>1</v>
          </cell>
          <cell r="M72">
            <v>1.9526158476009137E-2</v>
          </cell>
          <cell r="O72" t="str">
            <v xml:space="preserve">   大型ピックアップ合計</v>
          </cell>
          <cell r="P72">
            <v>262850</v>
          </cell>
          <cell r="Q72">
            <v>1</v>
          </cell>
          <cell r="S72">
            <v>166064</v>
          </cell>
          <cell r="T72">
            <v>1</v>
          </cell>
          <cell r="U72">
            <v>0.58282348973889575</v>
          </cell>
          <cell r="W72">
            <v>1894457</v>
          </cell>
          <cell r="X72">
            <v>1</v>
          </cell>
          <cell r="Z72">
            <v>1858174</v>
          </cell>
          <cell r="AA72">
            <v>1</v>
          </cell>
          <cell r="AB72">
            <v>1.9526158476009137E-2</v>
          </cell>
        </row>
        <row r="73">
          <cell r="B73" t="str">
            <v>Dodge BR Ram 1500-3500  .  .  .  .  .  .  .  .  .  .  .  .  .  .</v>
          </cell>
          <cell r="C73">
            <v>25178</v>
          </cell>
          <cell r="D73">
            <v>0.16700716370390023</v>
          </cell>
          <cell r="E73">
            <v>26795</v>
          </cell>
          <cell r="F73">
            <v>0.17546444544853282</v>
          </cell>
          <cell r="G73">
            <v>-6.0347079679044624E-2</v>
          </cell>
          <cell r="I73">
            <v>25178</v>
          </cell>
          <cell r="J73">
            <v>0.16700716370390023</v>
          </cell>
          <cell r="K73">
            <v>26795</v>
          </cell>
          <cell r="L73">
            <v>0.17546444544853282</v>
          </cell>
          <cell r="M73">
            <v>-6.0347079679044624E-2</v>
          </cell>
          <cell r="O73" t="str">
            <v xml:space="preserve"> ドッジ BR Ram 1500-3500</v>
          </cell>
          <cell r="P73">
            <v>25178</v>
          </cell>
          <cell r="Q73">
            <v>0.16700716370390023</v>
          </cell>
          <cell r="S73">
            <v>26795</v>
          </cell>
          <cell r="T73">
            <v>0.17546444544853282</v>
          </cell>
          <cell r="U73">
            <v>-6.0347079679044624E-2</v>
          </cell>
          <cell r="W73">
            <v>25178</v>
          </cell>
          <cell r="X73">
            <v>0.16700716370390023</v>
          </cell>
          <cell r="Z73">
            <v>26795</v>
          </cell>
          <cell r="AA73">
            <v>0.17546444544853282</v>
          </cell>
          <cell r="AB73">
            <v>-6.0347079679044624E-2</v>
          </cell>
        </row>
        <row r="74">
          <cell r="B74" t="str">
            <v>LUXURY/SPECIALTY PICKUPS</v>
          </cell>
          <cell r="C74">
            <v>59041</v>
          </cell>
          <cell r="D74">
            <v>0.39162244627222076</v>
          </cell>
          <cell r="E74">
            <v>59428</v>
          </cell>
          <cell r="F74">
            <v>0.38915846479251387</v>
          </cell>
          <cell r="G74">
            <v>-6.5120818469408537E-3</v>
          </cell>
          <cell r="I74">
            <v>59041</v>
          </cell>
          <cell r="J74">
            <v>0.39162244627222076</v>
          </cell>
          <cell r="K74">
            <v>59428</v>
          </cell>
          <cell r="L74">
            <v>0.38915846479251387</v>
          </cell>
          <cell r="M74">
            <v>-6.5120818469408537E-3</v>
          </cell>
          <cell r="O74" t="str">
            <v>高級/スペシャルティP-up</v>
          </cell>
          <cell r="P74">
            <v>59041</v>
          </cell>
          <cell r="Q74">
            <v>0.39162244627222076</v>
          </cell>
          <cell r="S74">
            <v>59428</v>
          </cell>
          <cell r="T74">
            <v>0.38915846479251387</v>
          </cell>
          <cell r="U74">
            <v>-6.5120818469408537E-3</v>
          </cell>
          <cell r="W74">
            <v>59041</v>
          </cell>
          <cell r="X74">
            <v>0.39162244627222076</v>
          </cell>
          <cell r="Z74">
            <v>59428</v>
          </cell>
          <cell r="AA74">
            <v>0.38915846479251387</v>
          </cell>
          <cell r="AB74">
            <v>-6.5120818469408537E-3</v>
          </cell>
        </row>
        <row r="75">
          <cell r="B75" t="str">
            <v>GMC Sierra 1500-3500.  .  .  .  .  .  .  .  .  .  .  .  .  .  .  .  .  .  .</v>
          </cell>
          <cell r="C75">
            <v>12915</v>
          </cell>
          <cell r="D75">
            <v>8.4100557176970014E-2</v>
          </cell>
          <cell r="E75">
            <v>0</v>
          </cell>
          <cell r="F75">
            <v>9.0243535089614885E-2</v>
          </cell>
          <cell r="G75">
            <v>-7.9965169436180261E-2</v>
          </cell>
          <cell r="I75">
            <v>35271</v>
          </cell>
          <cell r="J75">
            <v>8.4100557176970014E-2</v>
          </cell>
          <cell r="K75">
            <v>0</v>
          </cell>
          <cell r="L75">
            <v>9.0243535089614885E-2</v>
          </cell>
          <cell r="M75">
            <v>-7.9965169436180261E-2</v>
          </cell>
          <cell r="O75" t="str">
            <v xml:space="preserve"> GMC C/K 1500-3500</v>
          </cell>
          <cell r="P75">
            <v>12679</v>
          </cell>
          <cell r="Q75">
            <v>8.4100557176970014E-2</v>
          </cell>
          <cell r="S75">
            <v>13781</v>
          </cell>
          <cell r="T75">
            <v>9.0243535089614885E-2</v>
          </cell>
          <cell r="U75">
            <v>-7.9965169436180261E-2</v>
          </cell>
          <cell r="W75">
            <v>12679</v>
          </cell>
          <cell r="X75">
            <v>8.4100557176970014E-2</v>
          </cell>
          <cell r="Z75">
            <v>13781</v>
          </cell>
          <cell r="AA75">
            <v>9.0243535089614885E-2</v>
          </cell>
          <cell r="AB75">
            <v>-7.9965169436180261E-2</v>
          </cell>
        </row>
        <row r="76">
          <cell r="B76" t="str">
            <v xml:space="preserve">Chevrolet Avalanche.  .  .  .  .  .  .  .  .  .  </v>
          </cell>
          <cell r="C76">
            <v>12915</v>
          </cell>
          <cell r="D76">
            <v>1</v>
          </cell>
          <cell r="E76">
            <v>0</v>
          </cell>
          <cell r="F76">
            <v>4.5190525771238103E-2</v>
          </cell>
          <cell r="G76" t="str">
            <v>N.M.</v>
          </cell>
          <cell r="I76">
            <v>35271</v>
          </cell>
          <cell r="J76">
            <v>1</v>
          </cell>
          <cell r="K76">
            <v>0</v>
          </cell>
          <cell r="L76">
            <v>4.5190525771238103E-2</v>
          </cell>
          <cell r="M76" t="str">
            <v>N.M.</v>
          </cell>
          <cell r="O76" t="str">
            <v xml:space="preserve"> シボレー アバランシェ</v>
          </cell>
          <cell r="P76">
            <v>12915</v>
          </cell>
          <cell r="Q76">
            <v>1</v>
          </cell>
          <cell r="S76">
            <v>0</v>
          </cell>
          <cell r="T76">
            <v>4.5190525771238103E-2</v>
          </cell>
          <cell r="U76" t="str">
            <v>N.M.</v>
          </cell>
          <cell r="W76">
            <v>35271</v>
          </cell>
          <cell r="X76">
            <v>1</v>
          </cell>
          <cell r="Z76">
            <v>0</v>
          </cell>
          <cell r="AA76">
            <v>4.5190525771238103E-2</v>
          </cell>
          <cell r="AB76" t="str">
            <v>N.M.</v>
          </cell>
        </row>
        <row r="77">
          <cell r="B77" t="str">
            <v xml:space="preserve">   TOTAL LUXURY/SPECIALTY PICKUP</v>
          </cell>
          <cell r="C77">
            <v>12915</v>
          </cell>
          <cell r="D77">
            <v>1</v>
          </cell>
          <cell r="E77">
            <v>0</v>
          </cell>
          <cell r="F77">
            <v>0.99999345159748276</v>
          </cell>
          <cell r="G77" t="str">
            <v>N.M.</v>
          </cell>
          <cell r="I77">
            <v>35271</v>
          </cell>
          <cell r="J77">
            <v>1</v>
          </cell>
          <cell r="K77">
            <v>0</v>
          </cell>
          <cell r="L77">
            <v>0.99999345159748276</v>
          </cell>
          <cell r="M77" t="str">
            <v>N.M.</v>
          </cell>
          <cell r="O77" t="str">
            <v xml:space="preserve">   ピックアップ合計</v>
          </cell>
          <cell r="P77">
            <v>12915</v>
          </cell>
          <cell r="Q77">
            <v>1</v>
          </cell>
          <cell r="S77">
            <v>0</v>
          </cell>
          <cell r="T77">
            <v>0.99999345159748276</v>
          </cell>
          <cell r="U77" t="str">
            <v>N.M.</v>
          </cell>
          <cell r="W77">
            <v>35271</v>
          </cell>
          <cell r="X77">
            <v>1</v>
          </cell>
          <cell r="Z77">
            <v>0</v>
          </cell>
          <cell r="AA77">
            <v>0.99999345159748276</v>
          </cell>
          <cell r="AB77" t="str">
            <v>N.M.</v>
          </cell>
        </row>
        <row r="78">
          <cell r="B78" t="str">
            <v xml:space="preserve">   Total Import</v>
          </cell>
          <cell r="C78">
            <v>0</v>
          </cell>
          <cell r="D78">
            <v>0</v>
          </cell>
          <cell r="E78">
            <v>1</v>
          </cell>
          <cell r="F78">
            <v>6.5484025172059277E-6</v>
          </cell>
          <cell r="G78">
            <v>-1</v>
          </cell>
          <cell r="I78">
            <v>0</v>
          </cell>
          <cell r="J78">
            <v>0</v>
          </cell>
          <cell r="K78">
            <v>1</v>
          </cell>
          <cell r="L78">
            <v>6.5484025172059277E-6</v>
          </cell>
          <cell r="M78">
            <v>-1</v>
          </cell>
          <cell r="O78" t="str">
            <v xml:space="preserve">   輸入大型ピックアップ合計</v>
          </cell>
          <cell r="P78">
            <v>0</v>
          </cell>
          <cell r="Q78">
            <v>0</v>
          </cell>
          <cell r="S78">
            <v>1</v>
          </cell>
          <cell r="T78">
            <v>6.5484025172059277E-6</v>
          </cell>
          <cell r="U78">
            <v>-1</v>
          </cell>
          <cell r="W78">
            <v>0</v>
          </cell>
          <cell r="X78">
            <v>0</v>
          </cell>
          <cell r="Z78">
            <v>1</v>
          </cell>
          <cell r="AA78">
            <v>6.5484025172059277E-6</v>
          </cell>
          <cell r="AB78">
            <v>-1</v>
          </cell>
        </row>
        <row r="79">
          <cell r="B79" t="str">
            <v>TOTAL PICKUPS</v>
          </cell>
          <cell r="C79">
            <v>357011</v>
          </cell>
          <cell r="D79">
            <v>1</v>
          </cell>
          <cell r="E79">
            <v>246174</v>
          </cell>
          <cell r="F79">
            <v>1</v>
          </cell>
          <cell r="G79">
            <v>0.45023844922696954</v>
          </cell>
          <cell r="I79">
            <v>2711895</v>
          </cell>
          <cell r="J79">
            <v>1</v>
          </cell>
          <cell r="K79">
            <v>2783949</v>
          </cell>
          <cell r="L79">
            <v>1</v>
          </cell>
          <cell r="M79">
            <v>-2.5881939647601326E-2</v>
          </cell>
          <cell r="O79" t="str">
            <v>ピックアップ合計</v>
          </cell>
          <cell r="P79">
            <v>357011</v>
          </cell>
          <cell r="Q79">
            <v>0</v>
          </cell>
          <cell r="S79">
            <v>246174</v>
          </cell>
          <cell r="T79">
            <v>0</v>
          </cell>
          <cell r="U79">
            <v>0.45023844922696954</v>
          </cell>
          <cell r="W79">
            <v>2711895</v>
          </cell>
          <cell r="X79">
            <v>0</v>
          </cell>
          <cell r="Z79">
            <v>2783949</v>
          </cell>
          <cell r="AA79">
            <v>0</v>
          </cell>
          <cell r="AB79">
            <v>-2.5881939647601326E-2</v>
          </cell>
        </row>
        <row r="81">
          <cell r="B81" t="str">
            <v>SMALL SUV</v>
          </cell>
          <cell r="C81">
            <v>211938</v>
          </cell>
          <cell r="E81">
            <v>226033</v>
          </cell>
          <cell r="G81">
            <v>-6.2358151243402493E-2</v>
          </cell>
          <cell r="I81">
            <v>211938</v>
          </cell>
          <cell r="K81">
            <v>226033</v>
          </cell>
          <cell r="M81">
            <v>-6.2358151243402493E-2</v>
          </cell>
          <cell r="O81" t="str">
            <v>小型SUV</v>
          </cell>
          <cell r="P81">
            <v>211938</v>
          </cell>
          <cell r="Q81">
            <v>0</v>
          </cell>
          <cell r="S81">
            <v>226033</v>
          </cell>
          <cell r="T81">
            <v>0</v>
          </cell>
          <cell r="U81">
            <v>-6.2358151243402493E-2</v>
          </cell>
          <cell r="W81">
            <v>211938</v>
          </cell>
          <cell r="X81">
            <v>0</v>
          </cell>
          <cell r="Z81">
            <v>226033</v>
          </cell>
          <cell r="AA81">
            <v>0</v>
          </cell>
          <cell r="AB81">
            <v>-6.2358151243402493E-2</v>
          </cell>
        </row>
        <row r="83">
          <cell r="B83" t="str">
            <v xml:space="preserve">Cherrolet Tracker .  .  .  .  .  .  .  .  .  .  .  .  .  .  .  .  .  .  .  .  .  . </v>
          </cell>
          <cell r="C83">
            <v>4845</v>
          </cell>
          <cell r="D83">
            <v>0.16439332247557004</v>
          </cell>
          <cell r="E83">
            <v>3390</v>
          </cell>
          <cell r="F83">
            <v>0.14510122843812867</v>
          </cell>
          <cell r="G83">
            <v>0.42920353982300874</v>
          </cell>
          <cell r="I83">
            <v>45408</v>
          </cell>
          <cell r="J83">
            <v>0.18408623772130037</v>
          </cell>
          <cell r="K83">
            <v>41334</v>
          </cell>
          <cell r="L83">
            <v>0.14354824706107069</v>
          </cell>
          <cell r="M83">
            <v>9.8562926404412776E-2</v>
          </cell>
          <cell r="O83" t="str">
            <v xml:space="preserve"> シボレー トラッカー</v>
          </cell>
          <cell r="P83">
            <v>4845</v>
          </cell>
          <cell r="Q83">
            <v>0.16439332247557004</v>
          </cell>
          <cell r="S83">
            <v>3390</v>
          </cell>
          <cell r="T83">
            <v>0.14510122843812867</v>
          </cell>
          <cell r="U83">
            <v>0.42920353982300874</v>
          </cell>
          <cell r="W83">
            <v>45408</v>
          </cell>
          <cell r="X83">
            <v>0.18408623772130037</v>
          </cell>
          <cell r="Z83">
            <v>41334</v>
          </cell>
          <cell r="AA83">
            <v>0.14354824706107069</v>
          </cell>
          <cell r="AB83">
            <v>9.8562926404412776E-2</v>
          </cell>
        </row>
        <row r="84">
          <cell r="B84" t="str">
            <v xml:space="preserve">Isuzu Amigo .  .  .  .  .  .  .  .  .  .  .  .  .  .  .  .  </v>
          </cell>
          <cell r="C84">
            <v>281</v>
          </cell>
          <cell r="D84">
            <v>9.5344733984799139E-3</v>
          </cell>
          <cell r="E84">
            <v>413</v>
          </cell>
          <cell r="F84">
            <v>1.767752429054488E-2</v>
          </cell>
          <cell r="G84">
            <v>-0.31961259079903148</v>
          </cell>
          <cell r="I84">
            <v>4561</v>
          </cell>
          <cell r="J84">
            <v>1.8490515553357359E-2</v>
          </cell>
          <cell r="K84">
            <v>8495</v>
          </cell>
          <cell r="L84">
            <v>2.9502161871190678E-2</v>
          </cell>
          <cell r="M84">
            <v>-0.46309593878752209</v>
          </cell>
          <cell r="O84" t="str">
            <v xml:space="preserve"> いすゞアミーゴ</v>
          </cell>
          <cell r="P84">
            <v>281</v>
          </cell>
          <cell r="Q84">
            <v>9.5344733984799139E-3</v>
          </cell>
          <cell r="S84">
            <v>413</v>
          </cell>
          <cell r="T84">
            <v>1.767752429054488E-2</v>
          </cell>
          <cell r="U84">
            <v>-0.31961259079903148</v>
          </cell>
          <cell r="W84">
            <v>4561</v>
          </cell>
          <cell r="X84">
            <v>1.8490515553357359E-2</v>
          </cell>
          <cell r="Z84">
            <v>8495</v>
          </cell>
          <cell r="AA84">
            <v>2.9502161871190678E-2</v>
          </cell>
          <cell r="AB84">
            <v>-0.46309593878752209</v>
          </cell>
        </row>
        <row r="85">
          <cell r="B85" t="str">
            <v>Jeep Wrangler.  .  .  .  .  .  .  .  .  .  .  .  .  .  .  .  .  .  .  .  .</v>
          </cell>
          <cell r="C85">
            <v>6899</v>
          </cell>
          <cell r="D85">
            <v>0.23408659066232357</v>
          </cell>
          <cell r="E85">
            <v>5691</v>
          </cell>
          <cell r="F85">
            <v>0.243590292342593</v>
          </cell>
          <cell r="G85">
            <v>0.21226497979265502</v>
          </cell>
          <cell r="I85">
            <v>58696</v>
          </cell>
          <cell r="J85">
            <v>0.2379564351940065</v>
          </cell>
          <cell r="K85">
            <v>73598</v>
          </cell>
          <cell r="L85">
            <v>0.25559742311899841</v>
          </cell>
          <cell r="M85">
            <v>-0.20247832821544065</v>
          </cell>
          <cell r="O85" t="str">
            <v xml:space="preserve"> ジープ ラングラー</v>
          </cell>
          <cell r="P85">
            <v>6899</v>
          </cell>
          <cell r="Q85">
            <v>0.23408659066232357</v>
          </cell>
          <cell r="S85">
            <v>5691</v>
          </cell>
          <cell r="T85">
            <v>0.243590292342593</v>
          </cell>
          <cell r="U85">
            <v>0.21226497979265502</v>
          </cell>
          <cell r="W85">
            <v>58696</v>
          </cell>
          <cell r="X85">
            <v>0.2379564351940065</v>
          </cell>
          <cell r="Z85">
            <v>73598</v>
          </cell>
          <cell r="AA85">
            <v>0.25559742311899841</v>
          </cell>
          <cell r="AB85">
            <v>-0.20247832821544065</v>
          </cell>
        </row>
        <row r="86">
          <cell r="B86" t="str">
            <v>Kia Sportage.  .  .  .  .  .  .  .  .  .  .  .  .  .  .  .  .  .  .  .  .  .</v>
          </cell>
          <cell r="C86">
            <v>6939</v>
          </cell>
          <cell r="D86">
            <v>0.23544381107491857</v>
          </cell>
          <cell r="E86">
            <v>4512</v>
          </cell>
          <cell r="F86">
            <v>0.19312588280614648</v>
          </cell>
          <cell r="G86">
            <v>0.53789893617021267</v>
          </cell>
          <cell r="I86">
            <v>45436</v>
          </cell>
          <cell r="J86">
            <v>0.18419975108141745</v>
          </cell>
          <cell r="K86">
            <v>53749</v>
          </cell>
          <cell r="L86">
            <v>0.18666411988400564</v>
          </cell>
          <cell r="M86">
            <v>-0.15466334257381531</v>
          </cell>
          <cell r="O86" t="str">
            <v xml:space="preserve"> 起亜 スポーテジ</v>
          </cell>
          <cell r="P86">
            <v>6939</v>
          </cell>
          <cell r="Q86">
            <v>0.23544381107491857</v>
          </cell>
          <cell r="S86">
            <v>4512</v>
          </cell>
          <cell r="T86">
            <v>0.19312588280614648</v>
          </cell>
          <cell r="U86">
            <v>0.53789893617021267</v>
          </cell>
          <cell r="W86">
            <v>45436</v>
          </cell>
          <cell r="X86">
            <v>0.18419975108141745</v>
          </cell>
          <cell r="Z86">
            <v>53749</v>
          </cell>
          <cell r="AA86">
            <v>0.18666411988400564</v>
          </cell>
          <cell r="AB86">
            <v>-0.15466334257381531</v>
          </cell>
        </row>
        <row r="87">
          <cell r="B87" t="str">
            <v xml:space="preserve">Nissan Xterra .  .  .  .  .  .  .  .  .  .  .  .  .  .  .  .  </v>
          </cell>
          <cell r="C87">
            <v>8481</v>
          </cell>
          <cell r="D87">
            <v>0.28776465798045603</v>
          </cell>
          <cell r="E87">
            <v>6397</v>
          </cell>
          <cell r="F87">
            <v>0.2738090142533065</v>
          </cell>
          <cell r="G87">
            <v>0.32577770830076602</v>
          </cell>
          <cell r="I87">
            <v>70965</v>
          </cell>
          <cell r="J87">
            <v>0.28769555716816597</v>
          </cell>
          <cell r="K87">
            <v>75829</v>
          </cell>
          <cell r="L87">
            <v>0.26334543055097326</v>
          </cell>
          <cell r="M87">
            <v>-6.4144324730643909E-2</v>
          </cell>
          <cell r="O87" t="str">
            <v xml:space="preserve"> 日産エクステラ</v>
          </cell>
          <cell r="P87">
            <v>8481</v>
          </cell>
          <cell r="Q87">
            <v>0.28776465798045603</v>
          </cell>
          <cell r="S87">
            <v>6397</v>
          </cell>
          <cell r="T87">
            <v>0.2738090142533065</v>
          </cell>
          <cell r="U87">
            <v>0.32577770830076602</v>
          </cell>
          <cell r="W87">
            <v>70965</v>
          </cell>
          <cell r="X87">
            <v>0.28769555716816597</v>
          </cell>
          <cell r="Z87">
            <v>75829</v>
          </cell>
          <cell r="AA87">
            <v>0.26334543055097326</v>
          </cell>
          <cell r="AB87">
            <v>-6.4144324730643909E-2</v>
          </cell>
        </row>
        <row r="88">
          <cell r="B88" t="str">
            <v xml:space="preserve">Suzuki Samurai Imp.  .  .  .  .  .  .  .  .  .  .  .  .  .  .  .  .  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N.M.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N.M.</v>
          </cell>
          <cell r="O88" t="str">
            <v xml:space="preserve"> スズキ サムライ</v>
          </cell>
          <cell r="P88">
            <v>0</v>
          </cell>
          <cell r="Q88">
            <v>0</v>
          </cell>
          <cell r="S88">
            <v>0</v>
          </cell>
          <cell r="T88">
            <v>0</v>
          </cell>
          <cell r="U88" t="str">
            <v>N.M.</v>
          </cell>
          <cell r="W88">
            <v>0</v>
          </cell>
          <cell r="X88">
            <v>0</v>
          </cell>
          <cell r="Z88">
            <v>0</v>
          </cell>
          <cell r="AA88">
            <v>0</v>
          </cell>
          <cell r="AB88" t="str">
            <v>N.M.</v>
          </cell>
        </row>
        <row r="89">
          <cell r="B89" t="str">
            <v xml:space="preserve">Suzuki Grand Vitara Imp.  .  .  .  .  .  .  .  .  .  .  .  .  </v>
          </cell>
          <cell r="C89">
            <v>2027</v>
          </cell>
          <cell r="D89">
            <v>6.8777144408251903E-2</v>
          </cell>
          <cell r="E89">
            <v>2960</v>
          </cell>
          <cell r="F89">
            <v>0.12669605786928048</v>
          </cell>
          <cell r="G89">
            <v>-0.31520270270270268</v>
          </cell>
          <cell r="I89">
            <v>21599</v>
          </cell>
          <cell r="J89">
            <v>8.75633951846011E-2</v>
          </cell>
          <cell r="K89">
            <v>34918</v>
          </cell>
          <cell r="L89">
            <v>0.12126621403393009</v>
          </cell>
          <cell r="M89">
            <v>-0.38143650839108767</v>
          </cell>
          <cell r="O89" t="str">
            <v xml:space="preserve"> スズキ G. ビターラ</v>
          </cell>
          <cell r="P89">
            <v>2027</v>
          </cell>
          <cell r="Q89">
            <v>6.8777144408251903E-2</v>
          </cell>
          <cell r="S89">
            <v>2960</v>
          </cell>
          <cell r="T89">
            <v>0.12669605786928048</v>
          </cell>
          <cell r="U89">
            <v>-0.31520270270270268</v>
          </cell>
          <cell r="W89">
            <v>21599</v>
          </cell>
          <cell r="X89">
            <v>8.75633951846011E-2</v>
          </cell>
          <cell r="Z89">
            <v>34918</v>
          </cell>
          <cell r="AA89">
            <v>0.12126621403393009</v>
          </cell>
          <cell r="AB89">
            <v>-0.38143650839108767</v>
          </cell>
        </row>
        <row r="90">
          <cell r="B90" t="str">
            <v xml:space="preserve">Suzuki Sidekick .  .  .  .  .  .  .  .  .  .  .  .  .  .  .  .  .  .  .  .  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N.M.</v>
          </cell>
          <cell r="I90">
            <v>2</v>
          </cell>
          <cell r="J90">
            <v>8.1080971512200666E-6</v>
          </cell>
          <cell r="K90">
            <v>18</v>
          </cell>
          <cell r="L90">
            <v>6.2511938043723628E-5</v>
          </cell>
          <cell r="M90">
            <v>-0.88888888888888884</v>
          </cell>
          <cell r="O90" t="str">
            <v xml:space="preserve"> スズキ サイドキック</v>
          </cell>
          <cell r="P90">
            <v>0</v>
          </cell>
          <cell r="Q90">
            <v>0</v>
          </cell>
          <cell r="S90">
            <v>0</v>
          </cell>
          <cell r="T90">
            <v>0</v>
          </cell>
          <cell r="U90" t="str">
            <v>N.M.</v>
          </cell>
          <cell r="W90">
            <v>2</v>
          </cell>
          <cell r="X90">
            <v>8.1080971512200666E-6</v>
          </cell>
          <cell r="Z90">
            <v>18</v>
          </cell>
          <cell r="AA90">
            <v>6.2511938043723628E-5</v>
          </cell>
          <cell r="AB90">
            <v>-0.88888888888888884</v>
          </cell>
        </row>
        <row r="91">
          <cell r="B91" t="str">
            <v xml:space="preserve">Suzuki X-90 .  .  .  .  .  .  .  .  .  .  .  .  .  .  .  .  .  .  .  .  .  .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N.M.</v>
          </cell>
          <cell r="I91">
            <v>0</v>
          </cell>
          <cell r="J91">
            <v>0</v>
          </cell>
          <cell r="K91">
            <v>4</v>
          </cell>
          <cell r="L91">
            <v>1.389154178749414E-5</v>
          </cell>
          <cell r="M91">
            <v>-1</v>
          </cell>
          <cell r="O91" t="str">
            <v xml:space="preserve"> スズキ X-90</v>
          </cell>
          <cell r="P91">
            <v>0</v>
          </cell>
          <cell r="Q91">
            <v>0</v>
          </cell>
          <cell r="S91">
            <v>0</v>
          </cell>
          <cell r="T91">
            <v>0</v>
          </cell>
          <cell r="U91" t="str">
            <v>N.M.</v>
          </cell>
          <cell r="W91">
            <v>0</v>
          </cell>
          <cell r="X91">
            <v>0</v>
          </cell>
          <cell r="Z91">
            <v>4</v>
          </cell>
          <cell r="AA91">
            <v>1.389154178749414E-5</v>
          </cell>
          <cell r="AB91">
            <v>-1</v>
          </cell>
        </row>
        <row r="92">
          <cell r="B92" t="str">
            <v xml:space="preserve">   TOTAL SMALL SUV</v>
          </cell>
          <cell r="C92">
            <v>29472</v>
          </cell>
          <cell r="D92">
            <v>1</v>
          </cell>
          <cell r="E92">
            <v>23363</v>
          </cell>
          <cell r="F92">
            <v>1</v>
          </cell>
          <cell r="G92">
            <v>0.26148183024440352</v>
          </cell>
          <cell r="I92">
            <v>246667</v>
          </cell>
          <cell r="J92">
            <v>1</v>
          </cell>
          <cell r="K92">
            <v>287945</v>
          </cell>
          <cell r="L92">
            <v>1</v>
          </cell>
          <cell r="M92">
            <v>-0.14335376547604572</v>
          </cell>
          <cell r="O92" t="str">
            <v xml:space="preserve">   小型SUV合計</v>
          </cell>
          <cell r="P92">
            <v>29472</v>
          </cell>
          <cell r="Q92">
            <v>1</v>
          </cell>
          <cell r="S92">
            <v>23363</v>
          </cell>
          <cell r="T92">
            <v>1</v>
          </cell>
          <cell r="U92">
            <v>0.26148183024440352</v>
          </cell>
          <cell r="W92">
            <v>246667</v>
          </cell>
          <cell r="X92">
            <v>1</v>
          </cell>
          <cell r="Z92">
            <v>287945</v>
          </cell>
          <cell r="AA92">
            <v>1</v>
          </cell>
          <cell r="AB92">
            <v>-0.14335376547604572</v>
          </cell>
        </row>
        <row r="93">
          <cell r="B93" t="str">
            <v>Kia Sportage.  .  .  .  .  .  .  .  .  .  .  .  .  .  .  .  .  .  .  .  .  .</v>
          </cell>
          <cell r="C93">
            <v>2652</v>
          </cell>
          <cell r="D93">
            <v>0.10309438656507541</v>
          </cell>
          <cell r="E93">
            <v>3170</v>
          </cell>
          <cell r="F93">
            <v>8.3460586593649619E-2</v>
          </cell>
          <cell r="G93">
            <v>-0.16340694006309153</v>
          </cell>
          <cell r="I93">
            <v>2652</v>
          </cell>
          <cell r="J93">
            <v>0.10309438656507541</v>
          </cell>
          <cell r="K93">
            <v>3170</v>
          </cell>
          <cell r="L93">
            <v>8.3460586593649619E-2</v>
          </cell>
          <cell r="M93">
            <v>-0.16340694006309153</v>
          </cell>
          <cell r="O93" t="str">
            <v xml:space="preserve"> 起亜 スポーテジ</v>
          </cell>
          <cell r="P93">
            <v>2652</v>
          </cell>
          <cell r="Q93">
            <v>0.10309438656507541</v>
          </cell>
          <cell r="S93">
            <v>3170</v>
          </cell>
          <cell r="T93">
            <v>8.3460586593649619E-2</v>
          </cell>
          <cell r="U93">
            <v>-0.16340694006309153</v>
          </cell>
          <cell r="W93">
            <v>2652</v>
          </cell>
          <cell r="X93">
            <v>0.10309438656507541</v>
          </cell>
          <cell r="Z93">
            <v>3170</v>
          </cell>
          <cell r="AA93">
            <v>8.3460586593649619E-2</v>
          </cell>
          <cell r="AB93">
            <v>-0.16340694006309153</v>
          </cell>
        </row>
        <row r="94">
          <cell r="B94" t="str">
            <v>MIDDLE SUV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N.M.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N.M.</v>
          </cell>
          <cell r="O94" t="str">
            <v>中型SUV</v>
          </cell>
          <cell r="P94">
            <v>0</v>
          </cell>
          <cell r="Q94">
            <v>0</v>
          </cell>
          <cell r="S94">
            <v>0</v>
          </cell>
          <cell r="T94">
            <v>0</v>
          </cell>
          <cell r="U94" t="str">
            <v>N.M.</v>
          </cell>
          <cell r="W94">
            <v>0</v>
          </cell>
          <cell r="X94">
            <v>0</v>
          </cell>
          <cell r="Z94">
            <v>0</v>
          </cell>
          <cell r="AA94">
            <v>0</v>
          </cell>
          <cell r="AB94" t="str">
            <v>N.M.</v>
          </cell>
        </row>
        <row r="95">
          <cell r="B95" t="str">
            <v xml:space="preserve">Nissan Xterra .  .  .  .  .  .  .  .  .  .  .  .  .  .  .  .  </v>
          </cell>
          <cell r="C95">
            <v>181391</v>
          </cell>
          <cell r="D95">
            <v>0.2102705644534287</v>
          </cell>
          <cell r="E95">
            <v>131697</v>
          </cell>
          <cell r="F95">
            <v>0.16002316886946449</v>
          </cell>
          <cell r="G95">
            <v>-0.11006910167818362</v>
          </cell>
          <cell r="H95">
            <v>0</v>
          </cell>
          <cell r="I95">
            <v>1395008</v>
          </cell>
          <cell r="J95">
            <v>0.2102705644534287</v>
          </cell>
          <cell r="K95">
            <v>1505050</v>
          </cell>
          <cell r="L95">
            <v>0.16002316886946449</v>
          </cell>
          <cell r="M95">
            <v>-0.11006910167818362</v>
          </cell>
          <cell r="O95" t="str">
            <v xml:space="preserve"> 日産エクステラ</v>
          </cell>
          <cell r="P95">
            <v>5409</v>
          </cell>
          <cell r="Q95">
            <v>0.2102705644534287</v>
          </cell>
          <cell r="S95">
            <v>6078</v>
          </cell>
          <cell r="T95">
            <v>0.16002316886946449</v>
          </cell>
          <cell r="U95">
            <v>-0.11006910167818362</v>
          </cell>
          <cell r="W95">
            <v>5409</v>
          </cell>
          <cell r="X95">
            <v>0.2102705644534287</v>
          </cell>
          <cell r="Z95">
            <v>6078</v>
          </cell>
          <cell r="AA95">
            <v>0.16002316886946449</v>
          </cell>
          <cell r="AB95">
            <v>-0.11006910167818362</v>
          </cell>
        </row>
        <row r="96">
          <cell r="B96" t="str">
            <v>Chevrolet Blazer.  .  .  .  .  .  .  .  .  .  .  .  .  .  .  .  .  .  .  .</v>
          </cell>
          <cell r="C96">
            <v>9407</v>
          </cell>
          <cell r="D96">
            <v>5.1860345882651288E-2</v>
          </cell>
          <cell r="E96">
            <v>21946</v>
          </cell>
          <cell r="F96">
            <v>0.1666400905107937</v>
          </cell>
          <cell r="G96">
            <v>-0.57135696710106632</v>
          </cell>
          <cell r="I96">
            <v>133808</v>
          </cell>
          <cell r="J96">
            <v>9.5919163187594622E-2</v>
          </cell>
          <cell r="K96">
            <v>201835</v>
          </cell>
          <cell r="L96">
            <v>0.1341051792299259</v>
          </cell>
          <cell r="M96">
            <v>-0.3370426338345679</v>
          </cell>
          <cell r="O96" t="str">
            <v xml:space="preserve"> シボレー ブレイザー</v>
          </cell>
          <cell r="P96">
            <v>9407</v>
          </cell>
          <cell r="Q96">
            <v>5.1860345882651288E-2</v>
          </cell>
          <cell r="S96">
            <v>21946</v>
          </cell>
          <cell r="T96">
            <v>0.1666400905107937</v>
          </cell>
          <cell r="U96">
            <v>-0.57135696710106632</v>
          </cell>
          <cell r="W96">
            <v>133808</v>
          </cell>
          <cell r="X96">
            <v>9.5919163187594622E-2</v>
          </cell>
          <cell r="Z96">
            <v>201835</v>
          </cell>
          <cell r="AA96">
            <v>0.1341051792299259</v>
          </cell>
          <cell r="AB96">
            <v>-0.3370426338345679</v>
          </cell>
        </row>
        <row r="97">
          <cell r="B97" t="str">
            <v xml:space="preserve">ChevroletTrailBlazer .  .  .  .  .  .  .  .  .  .  .  .  .  .  .  </v>
          </cell>
          <cell r="C97">
            <v>24531</v>
          </cell>
          <cell r="D97">
            <v>0.13523824225016676</v>
          </cell>
          <cell r="E97">
            <v>0</v>
          </cell>
          <cell r="F97">
            <v>0</v>
          </cell>
          <cell r="G97" t="str">
            <v>N.M.</v>
          </cell>
          <cell r="I97">
            <v>80218</v>
          </cell>
          <cell r="J97">
            <v>5.7503612882506765E-2</v>
          </cell>
          <cell r="K97">
            <v>0</v>
          </cell>
          <cell r="L97">
            <v>0</v>
          </cell>
          <cell r="M97" t="str">
            <v>N.M.</v>
          </cell>
          <cell r="O97" t="str">
            <v xml:space="preserve"> シボレー トレイルブレイザー</v>
          </cell>
          <cell r="P97">
            <v>24531</v>
          </cell>
          <cell r="Q97">
            <v>0.13523824225016676</v>
          </cell>
          <cell r="S97">
            <v>0</v>
          </cell>
          <cell r="T97">
            <v>0</v>
          </cell>
          <cell r="U97" t="str">
            <v>N.M.</v>
          </cell>
          <cell r="W97">
            <v>80218</v>
          </cell>
          <cell r="X97">
            <v>5.7503612882506765E-2</v>
          </cell>
          <cell r="Z97">
            <v>0</v>
          </cell>
          <cell r="AA97">
            <v>0</v>
          </cell>
          <cell r="AB97" t="str">
            <v>N.M.</v>
          </cell>
        </row>
        <row r="98">
          <cell r="B98" t="str">
            <v>Dodge Durango.  .  .  .  .  .  .  .  .  .  .  .  .  .  .  .  .  .  .  .  .  .  .</v>
          </cell>
          <cell r="C98">
            <v>12304</v>
          </cell>
          <cell r="D98">
            <v>6.7831369803352984E-2</v>
          </cell>
          <cell r="E98">
            <v>11704</v>
          </cell>
          <cell r="F98">
            <v>8.8870665239147439E-2</v>
          </cell>
          <cell r="G98">
            <v>5.1264524948735568E-2</v>
          </cell>
          <cell r="I98">
            <v>111307</v>
          </cell>
          <cell r="J98">
            <v>7.9789506583474792E-2</v>
          </cell>
          <cell r="K98">
            <v>145772</v>
          </cell>
          <cell r="L98">
            <v>9.6855253978273145E-2</v>
          </cell>
          <cell r="M98">
            <v>-0.23643086463792773</v>
          </cell>
          <cell r="O98" t="str">
            <v xml:space="preserve"> ドッジ デゥランゴ</v>
          </cell>
          <cell r="P98">
            <v>12304</v>
          </cell>
          <cell r="Q98">
            <v>6.7831369803352984E-2</v>
          </cell>
          <cell r="S98">
            <v>11704</v>
          </cell>
          <cell r="T98">
            <v>8.8870665239147439E-2</v>
          </cell>
          <cell r="U98">
            <v>5.1264524948735568E-2</v>
          </cell>
          <cell r="W98">
            <v>111307</v>
          </cell>
          <cell r="X98">
            <v>7.9789506583474792E-2</v>
          </cell>
          <cell r="Z98">
            <v>145772</v>
          </cell>
          <cell r="AA98">
            <v>9.6855253978273145E-2</v>
          </cell>
          <cell r="AB98">
            <v>-0.23643086463792773</v>
          </cell>
        </row>
        <row r="99">
          <cell r="B99" t="str">
            <v xml:space="preserve">Ford Explorer, Sport, SportTrac .  .  .  .  .  .  .  .  .  .  .  .  </v>
          </cell>
          <cell r="C99">
            <v>44640</v>
          </cell>
          <cell r="D99">
            <v>0.24609820773908297</v>
          </cell>
          <cell r="E99">
            <v>29611</v>
          </cell>
          <cell r="F99">
            <v>0.22484187187255594</v>
          </cell>
          <cell r="G99">
            <v>0.50754787072371754</v>
          </cell>
          <cell r="I99">
            <v>348095</v>
          </cell>
          <cell r="J99">
            <v>0.2495290349589393</v>
          </cell>
          <cell r="K99">
            <v>384025</v>
          </cell>
          <cell r="L99">
            <v>0.25515763595893826</v>
          </cell>
          <cell r="M99">
            <v>-9.3561617082221216E-2</v>
          </cell>
          <cell r="O99" t="str">
            <v xml:space="preserve"> フォード エクスプローラー</v>
          </cell>
          <cell r="P99">
            <v>44640</v>
          </cell>
          <cell r="Q99">
            <v>0.24609820773908297</v>
          </cell>
          <cell r="S99">
            <v>29611</v>
          </cell>
          <cell r="T99">
            <v>0.22484187187255594</v>
          </cell>
          <cell r="U99">
            <v>0.50754787072371754</v>
          </cell>
          <cell r="W99">
            <v>348095</v>
          </cell>
          <cell r="X99">
            <v>0.2495290349589393</v>
          </cell>
          <cell r="Z99">
            <v>384025</v>
          </cell>
          <cell r="AA99">
            <v>0.25515763595893826</v>
          </cell>
          <cell r="AB99">
            <v>-9.3561617082221216E-2</v>
          </cell>
        </row>
        <row r="100">
          <cell r="B100" t="str">
            <v>GMC Jimmy .  .  .  .  .  .  .  .  .  .  .  .  .  .  .  .  .  .  .  .  .  .</v>
          </cell>
          <cell r="C100">
            <v>1196</v>
          </cell>
          <cell r="D100">
            <v>6.5934914080632446E-3</v>
          </cell>
          <cell r="E100">
            <v>9013</v>
          </cell>
          <cell r="F100">
            <v>6.8437397966544411E-2</v>
          </cell>
          <cell r="G100">
            <v>-0.86730278486630419</v>
          </cell>
          <cell r="I100">
            <v>29884</v>
          </cell>
          <cell r="J100">
            <v>2.1422099371473137E-2</v>
          </cell>
          <cell r="K100">
            <v>70009</v>
          </cell>
          <cell r="L100">
            <v>4.6516062589282751E-2</v>
          </cell>
          <cell r="M100">
            <v>-0.57314059620905877</v>
          </cell>
          <cell r="O100" t="str">
            <v xml:space="preserve"> GMC ジミー</v>
          </cell>
          <cell r="P100">
            <v>1196</v>
          </cell>
          <cell r="Q100">
            <v>6.5934914080632446E-3</v>
          </cell>
          <cell r="S100">
            <v>9013</v>
          </cell>
          <cell r="T100">
            <v>6.8437397966544411E-2</v>
          </cell>
          <cell r="U100">
            <v>-0.86730278486630419</v>
          </cell>
          <cell r="W100">
            <v>29884</v>
          </cell>
          <cell r="X100">
            <v>2.1422099371473137E-2</v>
          </cell>
          <cell r="Z100">
            <v>70009</v>
          </cell>
          <cell r="AA100">
            <v>4.6516062589282751E-2</v>
          </cell>
          <cell r="AB100">
            <v>-0.57314059620905877</v>
          </cell>
        </row>
        <row r="101">
          <cell r="B101" t="str">
            <v>GMC Envoy .  .  .  .  .  .  .  .  .  .  .  .  .  .  .  .  .  .  .  .  .  .</v>
          </cell>
          <cell r="C101">
            <v>9026</v>
          </cell>
          <cell r="D101">
            <v>4.975991091068465E-2</v>
          </cell>
          <cell r="E101">
            <v>0</v>
          </cell>
          <cell r="F101">
            <v>0</v>
          </cell>
          <cell r="G101" t="str">
            <v>N.M.</v>
          </cell>
          <cell r="I101">
            <v>35852</v>
          </cell>
          <cell r="J101">
            <v>2.5700211038216268E-2</v>
          </cell>
          <cell r="K101">
            <v>0</v>
          </cell>
          <cell r="L101">
            <v>0</v>
          </cell>
          <cell r="M101" t="str">
            <v>N.M.</v>
          </cell>
          <cell r="O101" t="str">
            <v xml:space="preserve"> GMC エンボイ</v>
          </cell>
          <cell r="P101">
            <v>9026</v>
          </cell>
          <cell r="Q101">
            <v>4.975991091068465E-2</v>
          </cell>
          <cell r="S101">
            <v>0</v>
          </cell>
          <cell r="T101">
            <v>0</v>
          </cell>
          <cell r="U101" t="str">
            <v>N.M.</v>
          </cell>
          <cell r="W101">
            <v>35852</v>
          </cell>
          <cell r="X101">
            <v>2.5700211038216268E-2</v>
          </cell>
          <cell r="Z101">
            <v>0</v>
          </cell>
          <cell r="AA101">
            <v>0</v>
          </cell>
          <cell r="AB101" t="str">
            <v>N.M.</v>
          </cell>
        </row>
        <row r="102">
          <cell r="B102" t="str">
            <v>Honda Passport .  .  .  .  .  .  .  .  .  .  .  .  .  .  .  .  .  .  .  .</v>
          </cell>
          <cell r="C102">
            <v>1511</v>
          </cell>
          <cell r="D102">
            <v>8.3300715029962901E-3</v>
          </cell>
          <cell r="E102">
            <v>1630</v>
          </cell>
          <cell r="F102">
            <v>1.2376895449402795E-2</v>
          </cell>
          <cell r="G102">
            <v>-7.3006134969325176E-2</v>
          </cell>
          <cell r="I102">
            <v>15290</v>
          </cell>
          <cell r="J102">
            <v>1.0960510620727624E-2</v>
          </cell>
          <cell r="K102">
            <v>19199</v>
          </cell>
          <cell r="L102">
            <v>1.2756386831002293E-2</v>
          </cell>
          <cell r="M102">
            <v>-0.20360435439345803</v>
          </cell>
          <cell r="O102" t="str">
            <v xml:space="preserve"> ホンダ パスポート</v>
          </cell>
          <cell r="P102">
            <v>1511</v>
          </cell>
          <cell r="Q102">
            <v>8.3300715029962901E-3</v>
          </cell>
          <cell r="S102">
            <v>1630</v>
          </cell>
          <cell r="T102">
            <v>1.2376895449402795E-2</v>
          </cell>
          <cell r="U102">
            <v>-7.3006134969325176E-2</v>
          </cell>
          <cell r="W102">
            <v>15290</v>
          </cell>
          <cell r="X102">
            <v>1.0960510620727624E-2</v>
          </cell>
          <cell r="Z102">
            <v>19199</v>
          </cell>
          <cell r="AA102">
            <v>1.2756386831002293E-2</v>
          </cell>
          <cell r="AB102">
            <v>-0.20360435439345803</v>
          </cell>
        </row>
        <row r="103">
          <cell r="B103" t="str">
            <v>Isuzu Axiom .  .  .  .  .  .  .  .  .  .  .  .  .  .  .  .  .  .  .  .  .  .  .</v>
          </cell>
          <cell r="C103">
            <v>785</v>
          </cell>
          <cell r="D103">
            <v>4.3276678556267954E-3</v>
          </cell>
          <cell r="E103">
            <v>0</v>
          </cell>
          <cell r="F103">
            <v>0</v>
          </cell>
          <cell r="G103" t="str">
            <v>N.M.</v>
          </cell>
          <cell r="I103">
            <v>3994</v>
          </cell>
          <cell r="J103">
            <v>2.8630660182593936E-3</v>
          </cell>
          <cell r="K103">
            <v>0</v>
          </cell>
          <cell r="L103">
            <v>0</v>
          </cell>
          <cell r="M103" t="str">
            <v>N.M.</v>
          </cell>
          <cell r="O103" t="str">
            <v xml:space="preserve"> いすゞ アクシオム</v>
          </cell>
          <cell r="P103">
            <v>785</v>
          </cell>
          <cell r="Q103">
            <v>4.3276678556267954E-3</v>
          </cell>
          <cell r="S103">
            <v>0</v>
          </cell>
          <cell r="T103">
            <v>0</v>
          </cell>
          <cell r="U103" t="str">
            <v>N.M.</v>
          </cell>
          <cell r="W103">
            <v>3994</v>
          </cell>
          <cell r="X103">
            <v>2.8630660182593936E-3</v>
          </cell>
          <cell r="Z103">
            <v>0</v>
          </cell>
          <cell r="AA103">
            <v>0</v>
          </cell>
          <cell r="AB103" t="str">
            <v>N.M.</v>
          </cell>
        </row>
        <row r="104">
          <cell r="B104" t="str">
            <v>Isuzu Rodeo .  .  .  .  .  .  .  .  .  .  .  .  .  .  .  .  .  .  .  .  .  .  .</v>
          </cell>
          <cell r="C104">
            <v>3930</v>
          </cell>
          <cell r="D104">
            <v>2.166590404154561E-2</v>
          </cell>
          <cell r="E104">
            <v>2902</v>
          </cell>
          <cell r="F104">
            <v>2.2035429812372338E-2</v>
          </cell>
          <cell r="G104">
            <v>0.35423845623707795</v>
          </cell>
          <cell r="I104">
            <v>49686</v>
          </cell>
          <cell r="J104">
            <v>3.5617000045877874E-2</v>
          </cell>
          <cell r="K104">
            <v>49178</v>
          </cell>
          <cell r="L104">
            <v>3.2675326401116242E-2</v>
          </cell>
          <cell r="M104">
            <v>1.0329822278254408E-2</v>
          </cell>
          <cell r="O104" t="str">
            <v xml:space="preserve"> いすゞ ロデオ</v>
          </cell>
          <cell r="P104">
            <v>3930</v>
          </cell>
          <cell r="Q104">
            <v>2.166590404154561E-2</v>
          </cell>
          <cell r="S104">
            <v>2902</v>
          </cell>
          <cell r="T104">
            <v>2.2035429812372338E-2</v>
          </cell>
          <cell r="U104">
            <v>0.35423845623707795</v>
          </cell>
          <cell r="W104">
            <v>49686</v>
          </cell>
          <cell r="X104">
            <v>3.5617000045877874E-2</v>
          </cell>
          <cell r="Z104">
            <v>49178</v>
          </cell>
          <cell r="AA104">
            <v>3.2675326401116242E-2</v>
          </cell>
          <cell r="AB104">
            <v>1.0329822278254408E-2</v>
          </cell>
        </row>
        <row r="105">
          <cell r="B105" t="str">
            <v>Isuzu Trooper II .  .  .  .  .  .  .  .  .  .  .  .  .  .  .  .  .  .  .  .</v>
          </cell>
          <cell r="C105">
            <v>1900</v>
          </cell>
          <cell r="D105">
            <v>1.0474610096421543E-2</v>
          </cell>
          <cell r="E105">
            <v>1324</v>
          </cell>
          <cell r="F105">
            <v>1.0053380107367669E-2</v>
          </cell>
          <cell r="G105">
            <v>0.43504531722054374</v>
          </cell>
          <cell r="I105">
            <v>13843</v>
          </cell>
          <cell r="J105">
            <v>9.9232405835665456E-3</v>
          </cell>
          <cell r="K105">
            <v>17242</v>
          </cell>
          <cell r="L105">
            <v>1.1456097804059666E-2</v>
          </cell>
          <cell r="M105">
            <v>-0.19713490314348681</v>
          </cell>
          <cell r="O105" t="str">
            <v xml:space="preserve"> いすゞ トゥルーパー</v>
          </cell>
          <cell r="P105">
            <v>1900</v>
          </cell>
          <cell r="Q105">
            <v>1.0474610096421543E-2</v>
          </cell>
          <cell r="S105">
            <v>1324</v>
          </cell>
          <cell r="T105">
            <v>1.0053380107367669E-2</v>
          </cell>
          <cell r="U105">
            <v>0.43504531722054374</v>
          </cell>
          <cell r="W105">
            <v>13843</v>
          </cell>
          <cell r="X105">
            <v>9.9232405835665456E-3</v>
          </cell>
          <cell r="Z105">
            <v>17242</v>
          </cell>
          <cell r="AA105">
            <v>1.1456097804059666E-2</v>
          </cell>
          <cell r="AB105">
            <v>-0.19713490314348681</v>
          </cell>
        </row>
        <row r="106">
          <cell r="B106" t="str">
            <v>Jeep Cherokee XJ.  .  .  .  .  .  .  .  .  .  .  .  .  .  .  .  .  .  .</v>
          </cell>
          <cell r="C106">
            <v>1155</v>
          </cell>
          <cell r="D106">
            <v>6.3674603480878321E-3</v>
          </cell>
          <cell r="E106">
            <v>11864</v>
          </cell>
          <cell r="F106">
            <v>9.0085575221910907E-2</v>
          </cell>
          <cell r="G106">
            <v>-0.90264666217127443</v>
          </cell>
          <cell r="I106">
            <v>74004</v>
          </cell>
          <cell r="J106">
            <v>5.3049158141028584E-2</v>
          </cell>
          <cell r="K106">
            <v>117582</v>
          </cell>
          <cell r="L106">
            <v>7.8124979236570219E-2</v>
          </cell>
          <cell r="M106">
            <v>-0.37061795172730516</v>
          </cell>
          <cell r="O106" t="str">
            <v xml:space="preserve"> ジープ  チェロキー XJ</v>
          </cell>
          <cell r="P106">
            <v>1155</v>
          </cell>
          <cell r="Q106">
            <v>6.3674603480878321E-3</v>
          </cell>
          <cell r="S106">
            <v>11864</v>
          </cell>
          <cell r="T106">
            <v>9.0085575221910907E-2</v>
          </cell>
          <cell r="U106">
            <v>-0.90264666217127443</v>
          </cell>
          <cell r="W106">
            <v>74004</v>
          </cell>
          <cell r="X106">
            <v>5.3049158141028584E-2</v>
          </cell>
          <cell r="Z106">
            <v>117582</v>
          </cell>
          <cell r="AA106">
            <v>7.8124979236570219E-2</v>
          </cell>
          <cell r="AB106">
            <v>-0.37061795172730516</v>
          </cell>
        </row>
        <row r="107">
          <cell r="B107" t="str">
            <v>Jeep Grand Cherokee ZJ .  .  .  .  .  .  .  .  .  .  .  .  .  .  .</v>
          </cell>
          <cell r="C107">
            <v>23989</v>
          </cell>
          <cell r="D107">
            <v>0.13225022189634547</v>
          </cell>
          <cell r="E107">
            <v>19526</v>
          </cell>
          <cell r="F107">
            <v>0.14826457702149631</v>
          </cell>
          <cell r="G107">
            <v>0.22856703882003493</v>
          </cell>
          <cell r="H107">
            <v>0</v>
          </cell>
          <cell r="I107">
            <v>182530</v>
          </cell>
          <cell r="J107">
            <v>0.13084512776987658</v>
          </cell>
          <cell r="K107">
            <v>231199</v>
          </cell>
          <cell r="L107">
            <v>0.15361549450184378</v>
          </cell>
          <cell r="M107">
            <v>-0.21050696586057893</v>
          </cell>
          <cell r="O107" t="str">
            <v xml:space="preserve"> ジープ グランド チェロキー</v>
          </cell>
          <cell r="P107">
            <v>23989</v>
          </cell>
          <cell r="Q107">
            <v>0.13225022189634547</v>
          </cell>
          <cell r="S107">
            <v>19526</v>
          </cell>
          <cell r="T107">
            <v>0.14826457702149631</v>
          </cell>
          <cell r="U107">
            <v>0.22856703882003493</v>
          </cell>
          <cell r="W107">
            <v>182530</v>
          </cell>
          <cell r="X107">
            <v>0.13084512776987658</v>
          </cell>
          <cell r="Z107">
            <v>231199</v>
          </cell>
          <cell r="AA107">
            <v>0.15361549450184378</v>
          </cell>
          <cell r="AB107">
            <v>-0.21050696586057893</v>
          </cell>
        </row>
        <row r="108">
          <cell r="B108" t="str">
            <v xml:space="preserve">Mazda Navajo .  .  .  .  .  .  .  .  .  .  .  .  .  .  .  .  .  .  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N.M.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 t="str">
            <v>N.M.</v>
          </cell>
          <cell r="O108" t="str">
            <v xml:space="preserve"> マツダ ナバホ</v>
          </cell>
          <cell r="P108">
            <v>0</v>
          </cell>
          <cell r="Q108">
            <v>0</v>
          </cell>
          <cell r="S108">
            <v>0</v>
          </cell>
          <cell r="T108">
            <v>0</v>
          </cell>
          <cell r="U108" t="str">
            <v>N.M.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B108" t="str">
            <v>N.M.</v>
          </cell>
        </row>
        <row r="109">
          <cell r="B109" t="str">
            <v>Jeep Liberty   .  .  .  .  .  .  .  .  .  .  .  .  .  .  .</v>
          </cell>
          <cell r="C109">
            <v>15993</v>
          </cell>
          <cell r="D109">
            <v>8.8168652248457755E-2</v>
          </cell>
          <cell r="E109">
            <v>0</v>
          </cell>
          <cell r="F109">
            <v>0</v>
          </cell>
          <cell r="G109" t="str">
            <v>N.M.</v>
          </cell>
          <cell r="I109">
            <v>61052</v>
          </cell>
          <cell r="J109">
            <v>4.3764623572051201E-2</v>
          </cell>
          <cell r="K109">
            <v>0</v>
          </cell>
          <cell r="L109">
            <v>0</v>
          </cell>
          <cell r="M109" t="str">
            <v>N.M.</v>
          </cell>
          <cell r="O109" t="str">
            <v xml:space="preserve"> ジープ  リバティ</v>
          </cell>
          <cell r="P109">
            <v>15993</v>
          </cell>
          <cell r="Q109">
            <v>8.8168652248457755E-2</v>
          </cell>
          <cell r="S109">
            <v>0</v>
          </cell>
          <cell r="T109">
            <v>0</v>
          </cell>
          <cell r="U109" t="str">
            <v>N.M.</v>
          </cell>
          <cell r="W109">
            <v>61052</v>
          </cell>
          <cell r="X109">
            <v>4.3764623572051201E-2</v>
          </cell>
          <cell r="Z109">
            <v>0</v>
          </cell>
          <cell r="AA109">
            <v>0</v>
          </cell>
          <cell r="AB109" t="str">
            <v>N.M.</v>
          </cell>
        </row>
        <row r="110">
          <cell r="B110" t="str">
            <v>Mercury Mountaineer  .  .  .  .  .  .  .  .  .  .  .  .  .  .  .  .  .</v>
          </cell>
          <cell r="C110">
            <v>4674</v>
          </cell>
          <cell r="D110">
            <v>2.5767540837196994E-2</v>
          </cell>
          <cell r="E110">
            <v>3362</v>
          </cell>
          <cell r="F110">
            <v>2.5528296012817302E-2</v>
          </cell>
          <cell r="G110">
            <v>0.39024390243902429</v>
          </cell>
          <cell r="I110">
            <v>36649</v>
          </cell>
          <cell r="J110">
            <v>2.6271533926687157E-2</v>
          </cell>
          <cell r="K110">
            <v>41924</v>
          </cell>
          <cell r="L110">
            <v>2.7855552971662072E-2</v>
          </cell>
          <cell r="M110">
            <v>-0.12582291766052855</v>
          </cell>
          <cell r="O110" t="str">
            <v xml:space="preserve"> マーキュリー マウテネアー</v>
          </cell>
          <cell r="P110">
            <v>4674</v>
          </cell>
          <cell r="Q110">
            <v>2.5767540837196994E-2</v>
          </cell>
          <cell r="S110">
            <v>3362</v>
          </cell>
          <cell r="T110">
            <v>2.5528296012817302E-2</v>
          </cell>
          <cell r="U110">
            <v>0.39024390243902429</v>
          </cell>
          <cell r="W110">
            <v>36649</v>
          </cell>
          <cell r="X110">
            <v>2.6271533926687157E-2</v>
          </cell>
          <cell r="Z110">
            <v>41924</v>
          </cell>
          <cell r="AA110">
            <v>2.7855552971662072E-2</v>
          </cell>
          <cell r="AB110">
            <v>-0.12582291766052855</v>
          </cell>
        </row>
        <row r="111">
          <cell r="B111" t="str">
            <v>Mitsubishi Montero  .  .  .  .  .  .  .  .  .  .  .  .  .  .  .  .  .  .</v>
          </cell>
          <cell r="C111">
            <v>2471</v>
          </cell>
          <cell r="D111">
            <v>1.3622506078030332E-2</v>
          </cell>
          <cell r="E111">
            <v>1602</v>
          </cell>
          <cell r="F111">
            <v>1.2164286202419189E-2</v>
          </cell>
          <cell r="G111">
            <v>0.54244694132334592</v>
          </cell>
          <cell r="I111">
            <v>19820</v>
          </cell>
          <cell r="J111">
            <v>1.4207803826214617E-2</v>
          </cell>
          <cell r="K111">
            <v>16617</v>
          </cell>
          <cell r="L111">
            <v>1.1040829208331949E-2</v>
          </cell>
          <cell r="M111">
            <v>0.192754408136246</v>
          </cell>
          <cell r="O111" t="str">
            <v xml:space="preserve"> 三菱 モンテロ</v>
          </cell>
          <cell r="P111">
            <v>2471</v>
          </cell>
          <cell r="Q111">
            <v>1.3622506078030332E-2</v>
          </cell>
          <cell r="S111">
            <v>1602</v>
          </cell>
          <cell r="T111">
            <v>1.2164286202419189E-2</v>
          </cell>
          <cell r="U111">
            <v>0.54244694132334592</v>
          </cell>
          <cell r="W111">
            <v>19820</v>
          </cell>
          <cell r="X111">
            <v>1.4207803826214617E-2</v>
          </cell>
          <cell r="Z111">
            <v>16617</v>
          </cell>
          <cell r="AA111">
            <v>1.1040829208331949E-2</v>
          </cell>
          <cell r="AB111">
            <v>0.192754408136246</v>
          </cell>
        </row>
        <row r="112">
          <cell r="B112" t="str">
            <v>Mitsubishi Montero Sport  .  .  .  .  .  .  .  .  .  .  .  .  .  .</v>
          </cell>
          <cell r="C112">
            <v>5169</v>
          </cell>
          <cell r="D112">
            <v>2.8496452414948921E-2</v>
          </cell>
          <cell r="E112">
            <v>4923</v>
          </cell>
          <cell r="F112">
            <v>3.7381261532153355E-2</v>
          </cell>
          <cell r="G112">
            <v>4.9969530773918303E-2</v>
          </cell>
          <cell r="I112">
            <v>47958</v>
          </cell>
          <cell r="J112">
            <v>3.4378297472129192E-2</v>
          </cell>
          <cell r="K112">
            <v>55053</v>
          </cell>
          <cell r="L112">
            <v>3.6578851200956781E-2</v>
          </cell>
          <cell r="M112">
            <v>-0.12887581058252962</v>
          </cell>
          <cell r="O112" t="str">
            <v xml:space="preserve"> 三菱 モンテロ スポーツ</v>
          </cell>
          <cell r="P112">
            <v>5169</v>
          </cell>
          <cell r="Q112">
            <v>2.8496452414948921E-2</v>
          </cell>
          <cell r="S112">
            <v>4923</v>
          </cell>
          <cell r="T112">
            <v>3.7381261532153355E-2</v>
          </cell>
          <cell r="U112">
            <v>4.9969530773918303E-2</v>
          </cell>
          <cell r="W112">
            <v>47958</v>
          </cell>
          <cell r="X112">
            <v>3.4378297472129192E-2</v>
          </cell>
          <cell r="Z112">
            <v>55053</v>
          </cell>
          <cell r="AA112">
            <v>3.6578851200956781E-2</v>
          </cell>
          <cell r="AB112">
            <v>-0.12887581058252962</v>
          </cell>
        </row>
        <row r="113">
          <cell r="B113" t="str">
            <v>Nissan Pathfinder .  .  .  .  .  .  .  .  .  .  .  .  .  .  .  .  .  .</v>
          </cell>
          <cell r="C113">
            <v>5414</v>
          </cell>
          <cell r="D113">
            <v>2.9847125822119069E-2</v>
          </cell>
          <cell r="E113">
            <v>4567</v>
          </cell>
          <cell r="F113">
            <v>3.467808682050464E-2</v>
          </cell>
          <cell r="G113">
            <v>0.18546091526165975</v>
          </cell>
          <cell r="I113">
            <v>54581</v>
          </cell>
          <cell r="J113">
            <v>3.9125940496398587E-2</v>
          </cell>
          <cell r="K113">
            <v>57624</v>
          </cell>
          <cell r="L113">
            <v>3.8287100096342314E-2</v>
          </cell>
          <cell r="M113">
            <v>-5.2807857837012362E-2</v>
          </cell>
          <cell r="O113" t="str">
            <v xml:space="preserve"> 日産 パスファインダー</v>
          </cell>
          <cell r="P113">
            <v>5414</v>
          </cell>
          <cell r="Q113">
            <v>2.9847125822119069E-2</v>
          </cell>
          <cell r="S113">
            <v>4567</v>
          </cell>
          <cell r="T113">
            <v>3.467808682050464E-2</v>
          </cell>
          <cell r="U113">
            <v>0.18546091526165975</v>
          </cell>
          <cell r="W113">
            <v>54581</v>
          </cell>
          <cell r="X113">
            <v>3.9125940496398587E-2</v>
          </cell>
          <cell r="Z113">
            <v>57624</v>
          </cell>
          <cell r="AA113">
            <v>3.8287100096342314E-2</v>
          </cell>
          <cell r="AB113">
            <v>-5.2807857837012362E-2</v>
          </cell>
        </row>
        <row r="114">
          <cell r="B114" t="str">
            <v>Suzuki XL7 Imp.</v>
          </cell>
          <cell r="C114">
            <v>3057</v>
          </cell>
          <cell r="D114">
            <v>1.685309634987403E-2</v>
          </cell>
          <cell r="E114">
            <v>0</v>
          </cell>
          <cell r="F114">
            <v>0</v>
          </cell>
          <cell r="G114" t="str">
            <v>N.M.</v>
          </cell>
          <cell r="I114">
            <v>20050</v>
          </cell>
          <cell r="J114">
            <v>1.4372677432674221E-2</v>
          </cell>
          <cell r="K114">
            <v>0</v>
          </cell>
          <cell r="L114">
            <v>0</v>
          </cell>
          <cell r="M114" t="str">
            <v>N.M.</v>
          </cell>
          <cell r="O114" t="str">
            <v xml:space="preserve"> スズキXL7 </v>
          </cell>
          <cell r="P114">
            <v>3057</v>
          </cell>
          <cell r="Q114">
            <v>1.685309634987403E-2</v>
          </cell>
          <cell r="S114">
            <v>0</v>
          </cell>
          <cell r="T114">
            <v>0</v>
          </cell>
          <cell r="U114" t="str">
            <v>N.M.</v>
          </cell>
          <cell r="W114">
            <v>20050</v>
          </cell>
          <cell r="X114">
            <v>1.4372677432674221E-2</v>
          </cell>
          <cell r="Z114">
            <v>0</v>
          </cell>
          <cell r="AA114">
            <v>0</v>
          </cell>
          <cell r="AB114" t="str">
            <v>N.M.</v>
          </cell>
        </row>
        <row r="115">
          <cell r="B115" t="str">
            <v>Toyota 4Runner .  .  .  .  .  .  .  .  .  .  .  .  .  .  .  .  .  .  .  .</v>
          </cell>
          <cell r="C115">
            <v>10239</v>
          </cell>
          <cell r="D115">
            <v>5.6447122514347463E-2</v>
          </cell>
          <cell r="E115">
            <v>7723</v>
          </cell>
          <cell r="F115">
            <v>5.8642186230513982E-2</v>
          </cell>
          <cell r="G115">
            <v>0.32578013725236299</v>
          </cell>
          <cell r="I115">
            <v>76387</v>
          </cell>
          <cell r="J115">
            <v>5.4757392072303526E-2</v>
          </cell>
          <cell r="K115">
            <v>97791</v>
          </cell>
          <cell r="L115">
            <v>6.4975249991694628E-2</v>
          </cell>
          <cell r="M115">
            <v>-0.21887494759231418</v>
          </cell>
          <cell r="O115" t="str">
            <v xml:space="preserve"> トヨタ 4ランナー</v>
          </cell>
          <cell r="P115">
            <v>10239</v>
          </cell>
          <cell r="Q115">
            <v>5.6447122514347463E-2</v>
          </cell>
          <cell r="S115">
            <v>7723</v>
          </cell>
          <cell r="T115">
            <v>5.8642186230513982E-2</v>
          </cell>
          <cell r="U115">
            <v>0.32578013725236299</v>
          </cell>
          <cell r="W115">
            <v>76387</v>
          </cell>
          <cell r="X115">
            <v>5.4757392072303526E-2</v>
          </cell>
          <cell r="Z115">
            <v>97791</v>
          </cell>
          <cell r="AA115">
            <v>6.4975249991694628E-2</v>
          </cell>
          <cell r="AB115">
            <v>-0.21887494759231418</v>
          </cell>
        </row>
        <row r="116">
          <cell r="B116" t="str">
            <v xml:space="preserve">   TOTAL MIDDLE SUV</v>
          </cell>
          <cell r="C116">
            <v>181391</v>
          </cell>
          <cell r="D116">
            <v>1</v>
          </cell>
          <cell r="E116">
            <v>131697</v>
          </cell>
          <cell r="F116">
            <v>1</v>
          </cell>
          <cell r="G116">
            <v>0.37733585427154748</v>
          </cell>
          <cell r="I116">
            <v>1395008</v>
          </cell>
          <cell r="J116">
            <v>1</v>
          </cell>
          <cell r="K116">
            <v>1505050</v>
          </cell>
          <cell r="L116">
            <v>1</v>
          </cell>
          <cell r="M116">
            <v>-7.311517889771102E-2</v>
          </cell>
          <cell r="O116" t="str">
            <v xml:space="preserve">   中型SUV合計</v>
          </cell>
          <cell r="P116">
            <v>181391</v>
          </cell>
          <cell r="Q116">
            <v>1</v>
          </cell>
          <cell r="S116">
            <v>131697</v>
          </cell>
          <cell r="T116">
            <v>1</v>
          </cell>
          <cell r="U116">
            <v>0.37733585427154748</v>
          </cell>
          <cell r="W116">
            <v>1395008</v>
          </cell>
          <cell r="X116">
            <v>1</v>
          </cell>
          <cell r="Z116">
            <v>1505050</v>
          </cell>
          <cell r="AA116">
            <v>1</v>
          </cell>
          <cell r="AB116">
            <v>-7.311517889771102E-2</v>
          </cell>
        </row>
        <row r="117">
          <cell r="B117" t="str">
            <v xml:space="preserve">Mazda Navajo .  .  .  .  .  .  .  .  .  .  .  .  .  .  .  .  .  .  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N.M.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N.M.</v>
          </cell>
          <cell r="O117" t="str">
            <v xml:space="preserve"> マツダ ナバホ</v>
          </cell>
        </row>
        <row r="118">
          <cell r="B118" t="str">
            <v>LARGE SUV</v>
          </cell>
          <cell r="C118">
            <v>2084</v>
          </cell>
          <cell r="D118">
            <v>1.9032311092440045E-2</v>
          </cell>
          <cell r="E118">
            <v>3856</v>
          </cell>
          <cell r="F118">
            <v>3.094901759342494E-2</v>
          </cell>
          <cell r="G118">
            <v>-0.45954356846473032</v>
          </cell>
          <cell r="I118">
            <v>2084</v>
          </cell>
          <cell r="J118">
            <v>1.9032311092440045E-2</v>
          </cell>
          <cell r="K118">
            <v>3856</v>
          </cell>
          <cell r="L118">
            <v>3.094901759342494E-2</v>
          </cell>
          <cell r="M118">
            <v>-0.45954356846473032</v>
          </cell>
          <cell r="O118" t="str">
            <v>大型SUV</v>
          </cell>
          <cell r="P118">
            <v>2084</v>
          </cell>
          <cell r="Q118">
            <v>1.9032311092440045E-2</v>
          </cell>
          <cell r="S118">
            <v>3856</v>
          </cell>
          <cell r="T118">
            <v>3.094901759342494E-2</v>
          </cell>
          <cell r="U118">
            <v>-0.45954356846473032</v>
          </cell>
          <cell r="W118">
            <v>2084</v>
          </cell>
          <cell r="X118">
            <v>1.9032311092440045E-2</v>
          </cell>
          <cell r="Z118">
            <v>3856</v>
          </cell>
          <cell r="AA118">
            <v>3.094901759342494E-2</v>
          </cell>
          <cell r="AB118">
            <v>-0.45954356846473032</v>
          </cell>
        </row>
        <row r="119">
          <cell r="B119" t="str">
            <v>Mitsubishi Montero  .  .  .  .  .  .  .  .  .  .  .  .  .  .  .  .  .  .</v>
          </cell>
          <cell r="C119">
            <v>84846</v>
          </cell>
          <cell r="D119">
            <v>1.5023105444848308E-2</v>
          </cell>
          <cell r="E119">
            <v>58638</v>
          </cell>
          <cell r="F119">
            <v>3.0660074483112882E-3</v>
          </cell>
          <cell r="G119">
            <v>3.3062827225130889</v>
          </cell>
          <cell r="I119">
            <v>651701</v>
          </cell>
          <cell r="J119">
            <v>1.5023105444848308E-2</v>
          </cell>
          <cell r="K119">
            <v>549283</v>
          </cell>
          <cell r="L119">
            <v>3.0660074483112882E-3</v>
          </cell>
          <cell r="M119">
            <v>3.3062827225130889</v>
          </cell>
          <cell r="O119" t="str">
            <v xml:space="preserve"> 三菱 モンテロ</v>
          </cell>
          <cell r="P119">
            <v>1645</v>
          </cell>
          <cell r="Q119">
            <v>1.5023105444848308E-2</v>
          </cell>
          <cell r="S119">
            <v>382</v>
          </cell>
          <cell r="T119">
            <v>3.0660074483112882E-3</v>
          </cell>
          <cell r="U119">
            <v>3.3062827225130889</v>
          </cell>
          <cell r="W119">
            <v>1645</v>
          </cell>
          <cell r="X119">
            <v>1.5023105444848308E-2</v>
          </cell>
          <cell r="Z119">
            <v>382</v>
          </cell>
          <cell r="AA119">
            <v>3.0660074483112882E-3</v>
          </cell>
          <cell r="AB119">
            <v>3.3062827225130889</v>
          </cell>
        </row>
        <row r="120">
          <cell r="B120" t="str">
            <v>Chevrolet Suburban .  .  .  .  .  .  .  .  .  .  .  .  .  .  .  .  .  .</v>
          </cell>
          <cell r="C120">
            <v>18609</v>
          </cell>
          <cell r="D120">
            <v>0.21932678028427977</v>
          </cell>
          <cell r="E120">
            <v>10230</v>
          </cell>
          <cell r="F120">
            <v>0.17446024762099663</v>
          </cell>
          <cell r="G120">
            <v>0.81906158357771264</v>
          </cell>
          <cell r="I120">
            <v>127346</v>
          </cell>
          <cell r="J120">
            <v>0.19540556175301249</v>
          </cell>
          <cell r="K120">
            <v>110913</v>
          </cell>
          <cell r="L120">
            <v>0.20192323447111962</v>
          </cell>
          <cell r="M120">
            <v>0.14816117136855023</v>
          </cell>
          <cell r="O120" t="str">
            <v xml:space="preserve"> シボレー サバーバン</v>
          </cell>
          <cell r="P120">
            <v>18609</v>
          </cell>
          <cell r="Q120">
            <v>0.21932678028427977</v>
          </cell>
          <cell r="S120">
            <v>10230</v>
          </cell>
          <cell r="T120">
            <v>0.17446024762099663</v>
          </cell>
          <cell r="U120">
            <v>0.81906158357771264</v>
          </cell>
          <cell r="W120">
            <v>127346</v>
          </cell>
          <cell r="X120">
            <v>0.19540556175301249</v>
          </cell>
          <cell r="Z120">
            <v>110913</v>
          </cell>
          <cell r="AA120">
            <v>0.20192323447111962</v>
          </cell>
          <cell r="AB120">
            <v>0.14816117136855023</v>
          </cell>
        </row>
        <row r="121">
          <cell r="B121" t="str">
            <v>Chevrolet Tahoe.  .  .  .  .  .  .  .  .  .  .  .  .  .  .  .  .  .  .  .</v>
          </cell>
          <cell r="C121">
            <v>23474</v>
          </cell>
          <cell r="D121">
            <v>0.27666595950309975</v>
          </cell>
          <cell r="E121">
            <v>13037</v>
          </cell>
          <cell r="F121">
            <v>0.22233022954398171</v>
          </cell>
          <cell r="G121">
            <v>0.80056761524890696</v>
          </cell>
          <cell r="I121">
            <v>167980</v>
          </cell>
          <cell r="J121">
            <v>0.2577562409755394</v>
          </cell>
          <cell r="K121">
            <v>120955</v>
          </cell>
          <cell r="L121">
            <v>0.22020524938874861</v>
          </cell>
          <cell r="M121">
            <v>0.38878095159356785</v>
          </cell>
          <cell r="O121" t="str">
            <v xml:space="preserve"> シボレー タホー</v>
          </cell>
          <cell r="P121">
            <v>23474</v>
          </cell>
          <cell r="Q121">
            <v>0.27666595950309975</v>
          </cell>
          <cell r="S121">
            <v>13037</v>
          </cell>
          <cell r="T121">
            <v>0.22233022954398171</v>
          </cell>
          <cell r="U121">
            <v>0.80056761524890696</v>
          </cell>
          <cell r="W121">
            <v>167980</v>
          </cell>
          <cell r="X121">
            <v>0.2577562409755394</v>
          </cell>
          <cell r="Z121">
            <v>120955</v>
          </cell>
          <cell r="AA121">
            <v>0.22020524938874861</v>
          </cell>
          <cell r="AB121">
            <v>0.38878095159356785</v>
          </cell>
        </row>
        <row r="122">
          <cell r="B122" t="str">
            <v xml:space="preserve">Ford Excursion .  .  .  .  .  .  .  .  .  .  .  .  .  </v>
          </cell>
          <cell r="C122">
            <v>3452</v>
          </cell>
          <cell r="D122">
            <v>4.0685477217547082E-2</v>
          </cell>
          <cell r="E122">
            <v>4845</v>
          </cell>
          <cell r="F122">
            <v>8.2625601146014527E-2</v>
          </cell>
          <cell r="G122">
            <v>-0.28751289989680084</v>
          </cell>
          <cell r="I122">
            <v>29306</v>
          </cell>
          <cell r="J122">
            <v>4.4968474806698161E-2</v>
          </cell>
          <cell r="K122">
            <v>43835</v>
          </cell>
          <cell r="L122">
            <v>7.9804035442567853E-2</v>
          </cell>
          <cell r="M122">
            <v>-0.33144747348009584</v>
          </cell>
          <cell r="O122" t="str">
            <v xml:space="preserve"> フォード エクスカーション</v>
          </cell>
          <cell r="P122">
            <v>3452</v>
          </cell>
          <cell r="Q122">
            <v>4.0685477217547082E-2</v>
          </cell>
          <cell r="S122">
            <v>4845</v>
          </cell>
          <cell r="T122">
            <v>8.2625601146014527E-2</v>
          </cell>
          <cell r="U122">
            <v>-0.28751289989680084</v>
          </cell>
          <cell r="W122">
            <v>29306</v>
          </cell>
          <cell r="X122">
            <v>4.4968474806698161E-2</v>
          </cell>
          <cell r="Z122">
            <v>43835</v>
          </cell>
          <cell r="AA122">
            <v>7.9804035442567853E-2</v>
          </cell>
          <cell r="AB122">
            <v>-0.33144747348009584</v>
          </cell>
        </row>
        <row r="123">
          <cell r="B123" t="str">
            <v>Ford Expedition / Bronco  .  .  .  .  .  .  .  .  .  .  .  .  .  .  .</v>
          </cell>
          <cell r="C123">
            <v>15390</v>
          </cell>
          <cell r="D123">
            <v>0.18138745491832262</v>
          </cell>
          <cell r="E123">
            <v>21417</v>
          </cell>
          <cell r="F123">
            <v>0.36524097001944134</v>
          </cell>
          <cell r="G123">
            <v>-0.28141196245972822</v>
          </cell>
          <cell r="I123">
            <v>149353</v>
          </cell>
          <cell r="J123">
            <v>0.22917411512334646</v>
          </cell>
          <cell r="K123">
            <v>183811</v>
          </cell>
          <cell r="L123">
            <v>0.33463806453139822</v>
          </cell>
          <cell r="M123">
            <v>-0.18746429756652216</v>
          </cell>
          <cell r="O123" t="str">
            <v xml:space="preserve"> フォード エクス/ブロンコ</v>
          </cell>
          <cell r="P123">
            <v>15390</v>
          </cell>
          <cell r="Q123">
            <v>0.18138745491832262</v>
          </cell>
          <cell r="S123">
            <v>21417</v>
          </cell>
          <cell r="T123">
            <v>0.36524097001944134</v>
          </cell>
          <cell r="U123">
            <v>-0.28141196245972822</v>
          </cell>
          <cell r="W123">
            <v>149353</v>
          </cell>
          <cell r="X123">
            <v>0.22917411512334646</v>
          </cell>
          <cell r="Z123">
            <v>183811</v>
          </cell>
          <cell r="AA123">
            <v>0.33463806453139822</v>
          </cell>
          <cell r="AB123">
            <v>-0.18746429756652216</v>
          </cell>
        </row>
        <row r="124">
          <cell r="B124" t="str">
            <v>GMC Suburban  .  .  .  .  .  .  .  .  .  .  .  .  .  .  .  .  .  .  .  .</v>
          </cell>
          <cell r="C124">
            <v>9139</v>
          </cell>
          <cell r="D124">
            <v>0.10771279730334959</v>
          </cell>
          <cell r="E124">
            <v>4335</v>
          </cell>
          <cell r="F124">
            <v>7.3928169446434058E-2</v>
          </cell>
          <cell r="G124">
            <v>1.1081891580161476</v>
          </cell>
          <cell r="I124">
            <v>59135</v>
          </cell>
          <cell r="J124">
            <v>9.0739464877298018E-2</v>
          </cell>
          <cell r="K124">
            <v>44412</v>
          </cell>
          <cell r="L124">
            <v>8.0854495769940082E-2</v>
          </cell>
          <cell r="M124">
            <v>0.3315095019364136</v>
          </cell>
          <cell r="O124" t="str">
            <v xml:space="preserve"> GMC サバーバン</v>
          </cell>
          <cell r="P124">
            <v>9139</v>
          </cell>
          <cell r="Q124">
            <v>0.10771279730334959</v>
          </cell>
          <cell r="S124">
            <v>4335</v>
          </cell>
          <cell r="T124">
            <v>7.3928169446434058E-2</v>
          </cell>
          <cell r="U124">
            <v>1.1081891580161476</v>
          </cell>
          <cell r="W124">
            <v>59135</v>
          </cell>
          <cell r="X124">
            <v>9.0739464877298018E-2</v>
          </cell>
          <cell r="Z124">
            <v>44412</v>
          </cell>
          <cell r="AA124">
            <v>8.0854495769940082E-2</v>
          </cell>
          <cell r="AB124">
            <v>0.3315095019364136</v>
          </cell>
        </row>
        <row r="125">
          <cell r="B125" t="str">
            <v>GMC Yukon .  .  .  .  .  .  .  .  .  .  .  .  .  .  .  .  .  .  .  .  .  .  .</v>
          </cell>
          <cell r="C125">
            <v>9008</v>
          </cell>
          <cell r="D125">
            <v>0.10616882351554581</v>
          </cell>
          <cell r="E125">
            <v>4715</v>
          </cell>
          <cell r="F125">
            <v>8.0408608752003827E-2</v>
          </cell>
          <cell r="G125">
            <v>0.9104984093319195</v>
          </cell>
          <cell r="I125">
            <v>61695</v>
          </cell>
          <cell r="J125">
            <v>9.4667646666185878E-2</v>
          </cell>
          <cell r="K125">
            <v>44866</v>
          </cell>
          <cell r="L125">
            <v>8.1681027812621182E-2</v>
          </cell>
          <cell r="M125">
            <v>0.37509472651896769</v>
          </cell>
          <cell r="O125" t="str">
            <v xml:space="preserve"> GMC  ユーコン</v>
          </cell>
          <cell r="P125">
            <v>9008</v>
          </cell>
          <cell r="Q125">
            <v>0.10616882351554581</v>
          </cell>
          <cell r="S125">
            <v>4715</v>
          </cell>
          <cell r="T125">
            <v>8.0408608752003827E-2</v>
          </cell>
          <cell r="U125">
            <v>0.9104984093319195</v>
          </cell>
          <cell r="W125">
            <v>61695</v>
          </cell>
          <cell r="X125">
            <v>9.4667646666185878E-2</v>
          </cell>
          <cell r="Z125">
            <v>44866</v>
          </cell>
          <cell r="AA125">
            <v>8.1681027812621182E-2</v>
          </cell>
          <cell r="AB125">
            <v>0.37509472651896769</v>
          </cell>
        </row>
        <row r="126">
          <cell r="B126" t="str">
            <v xml:space="preserve">Hummer   .  .  .  .  .  .  .  .  .  .  .  .  .  .  .  .  </v>
          </cell>
          <cell r="C126">
            <v>67</v>
          </cell>
          <cell r="D126">
            <v>7.8966598307521861E-4</v>
          </cell>
          <cell r="E126">
            <v>59</v>
          </cell>
          <cell r="F126">
            <v>1.0061734711279374E-3</v>
          </cell>
          <cell r="G126">
            <v>0.13559322033898313</v>
          </cell>
          <cell r="I126">
            <v>638</v>
          </cell>
          <cell r="J126">
            <v>9.7897655519939351E-4</v>
          </cell>
          <cell r="K126">
            <v>491</v>
          </cell>
          <cell r="L126">
            <v>8.9389258360444437E-4</v>
          </cell>
          <cell r="M126">
            <v>0.29938900203665986</v>
          </cell>
          <cell r="O126" t="str">
            <v xml:space="preserve"> ハマー</v>
          </cell>
          <cell r="P126">
            <v>67</v>
          </cell>
          <cell r="Q126">
            <v>7.8966598307521861E-4</v>
          </cell>
          <cell r="S126">
            <v>59</v>
          </cell>
          <cell r="T126">
            <v>1.0061734711279374E-3</v>
          </cell>
          <cell r="U126">
            <v>0.13559322033898313</v>
          </cell>
          <cell r="W126">
            <v>638</v>
          </cell>
          <cell r="X126">
            <v>9.7897655519939351E-4</v>
          </cell>
          <cell r="Z126">
            <v>491</v>
          </cell>
          <cell r="AA126">
            <v>8.9389258360444437E-4</v>
          </cell>
          <cell r="AB126">
            <v>0.29938900203665986</v>
          </cell>
        </row>
        <row r="127">
          <cell r="B127" t="str">
            <v xml:space="preserve">Toyota Sequoia ..  .  .  .  .  .  .  .  .  .  .  </v>
          </cell>
          <cell r="C127">
            <v>5707</v>
          </cell>
          <cell r="D127">
            <v>6.7263041274780194E-2</v>
          </cell>
          <cell r="E127">
            <v>0</v>
          </cell>
          <cell r="F127">
            <v>0</v>
          </cell>
          <cell r="G127" t="str">
            <v>N.M.</v>
          </cell>
          <cell r="I127">
            <v>56248</v>
          </cell>
          <cell r="J127">
            <v>8.6309519242720206E-2</v>
          </cell>
          <cell r="K127">
            <v>0</v>
          </cell>
          <cell r="L127">
            <v>0</v>
          </cell>
          <cell r="M127" t="str">
            <v>N.M.</v>
          </cell>
          <cell r="O127" t="str">
            <v xml:space="preserve"> トヨタ シコイア</v>
          </cell>
          <cell r="P127">
            <v>5707</v>
          </cell>
          <cell r="Q127">
            <v>6.7263041274780194E-2</v>
          </cell>
          <cell r="S127">
            <v>0</v>
          </cell>
          <cell r="T127">
            <v>0</v>
          </cell>
          <cell r="U127" t="str">
            <v>N.M.</v>
          </cell>
          <cell r="W127">
            <v>56248</v>
          </cell>
          <cell r="X127">
            <v>8.6309519242720206E-2</v>
          </cell>
          <cell r="Z127">
            <v>0</v>
          </cell>
          <cell r="AA127">
            <v>0</v>
          </cell>
          <cell r="AB127" t="str">
            <v>N.M.</v>
          </cell>
        </row>
        <row r="128">
          <cell r="B128" t="str">
            <v xml:space="preserve">   TOTAL LARGE SUV</v>
          </cell>
          <cell r="C128">
            <v>84846</v>
          </cell>
          <cell r="D128">
            <v>1</v>
          </cell>
          <cell r="E128">
            <v>58638</v>
          </cell>
          <cell r="F128">
            <v>1</v>
          </cell>
          <cell r="G128">
            <v>0.44694566663255908</v>
          </cell>
          <cell r="I128">
            <v>651701</v>
          </cell>
          <cell r="J128">
            <v>1</v>
          </cell>
          <cell r="K128">
            <v>549283</v>
          </cell>
          <cell r="L128">
            <v>1</v>
          </cell>
          <cell r="M128">
            <v>0.1864576183861506</v>
          </cell>
          <cell r="O128" t="str">
            <v xml:space="preserve">   大型SUV合計</v>
          </cell>
          <cell r="P128">
            <v>84846</v>
          </cell>
          <cell r="Q128">
            <v>1</v>
          </cell>
          <cell r="S128">
            <v>58638</v>
          </cell>
          <cell r="T128">
            <v>1</v>
          </cell>
          <cell r="U128">
            <v>0.44694566663255908</v>
          </cell>
          <cell r="W128">
            <v>651701</v>
          </cell>
          <cell r="X128">
            <v>1</v>
          </cell>
          <cell r="Z128">
            <v>549283</v>
          </cell>
          <cell r="AA128">
            <v>1</v>
          </cell>
          <cell r="AB128">
            <v>0.1864576183861506</v>
          </cell>
        </row>
        <row r="129">
          <cell r="B129" t="str">
            <v>LARGE SUV</v>
          </cell>
          <cell r="C129">
            <v>54946</v>
          </cell>
          <cell r="E129">
            <v>48991</v>
          </cell>
          <cell r="I129">
            <v>604229</v>
          </cell>
          <cell r="K129">
            <v>557446</v>
          </cell>
          <cell r="O129" t="str">
            <v>大型SUV</v>
          </cell>
        </row>
        <row r="130">
          <cell r="B130" t="str">
            <v>LUXURY SUV</v>
          </cell>
          <cell r="C130">
            <v>53685</v>
          </cell>
          <cell r="D130">
            <v>0.17308365710093213</v>
          </cell>
          <cell r="E130">
            <v>44465</v>
          </cell>
          <cell r="F130">
            <v>0.21479455410177378</v>
          </cell>
          <cell r="G130">
            <v>-1.3589280623396371E-2</v>
          </cell>
          <cell r="I130">
            <v>49193</v>
          </cell>
          <cell r="J130">
            <v>0.19843955015591411</v>
          </cell>
          <cell r="K130">
            <v>44465</v>
          </cell>
          <cell r="L130">
            <v>0.22728593682029288</v>
          </cell>
          <cell r="M130">
            <v>-3.6730253021807879E-2</v>
          </cell>
          <cell r="O130" t="str">
            <v>高級SUV</v>
          </cell>
          <cell r="P130">
            <v>10380</v>
          </cell>
          <cell r="Q130">
            <v>0.17308365710093213</v>
          </cell>
          <cell r="S130">
            <v>10523</v>
          </cell>
          <cell r="T130">
            <v>0.21479455410177378</v>
          </cell>
          <cell r="U130">
            <v>-1.3589280623396371E-2</v>
          </cell>
          <cell r="W130">
            <v>121293</v>
          </cell>
          <cell r="X130">
            <v>0.19843955015591411</v>
          </cell>
          <cell r="Z130">
            <v>125918</v>
          </cell>
          <cell r="AA130">
            <v>0.22728593682029288</v>
          </cell>
          <cell r="AB130">
            <v>-3.6730253021807879E-2</v>
          </cell>
        </row>
        <row r="131">
          <cell r="B131" t="str">
            <v>Chevrolet Suburban .  .  .  .  .  .  .  .  .  .  .  .  .  .  .  .  .  .</v>
          </cell>
          <cell r="C131">
            <v>20389</v>
          </cell>
          <cell r="D131">
            <v>0.19560398621588898</v>
          </cell>
          <cell r="E131">
            <v>19430</v>
          </cell>
          <cell r="F131">
            <v>0.2359833576970651</v>
          </cell>
          <cell r="G131">
            <v>7.6241303726298781E-4</v>
          </cell>
          <cell r="I131">
            <v>159403</v>
          </cell>
          <cell r="J131">
            <v>0.19560398621588898</v>
          </cell>
          <cell r="K131">
            <v>189228</v>
          </cell>
          <cell r="L131">
            <v>0.2359833576970651</v>
          </cell>
          <cell r="M131">
            <v>7.6241303726298781E-4</v>
          </cell>
          <cell r="O131" t="str">
            <v xml:space="preserve"> シボレー サバーバン</v>
          </cell>
          <cell r="P131">
            <v>10501</v>
          </cell>
          <cell r="Q131">
            <v>0.19560398621588898</v>
          </cell>
          <cell r="S131">
            <v>10493</v>
          </cell>
          <cell r="T131">
            <v>0.2359833576970651</v>
          </cell>
          <cell r="U131">
            <v>7.6241303726298781E-4</v>
          </cell>
          <cell r="W131">
            <v>10501</v>
          </cell>
          <cell r="X131">
            <v>0.19560398621588898</v>
          </cell>
          <cell r="Z131">
            <v>10493</v>
          </cell>
          <cell r="AA131">
            <v>0.2359833576970651</v>
          </cell>
          <cell r="AB131">
            <v>7.6241303726298781E-4</v>
          </cell>
        </row>
        <row r="132">
          <cell r="B132" t="str">
            <v>Acura SLX .  .  .  .  .  .  .  .  .  .  .  .  .  .  .  .  .  .  .  .  .  .  .</v>
          </cell>
          <cell r="C132">
            <v>0</v>
          </cell>
          <cell r="D132">
            <v>0</v>
          </cell>
          <cell r="E132">
            <v>1</v>
          </cell>
          <cell r="F132">
            <v>5.1466803911477099E-5</v>
          </cell>
          <cell r="G132">
            <v>-1</v>
          </cell>
          <cell r="I132">
            <v>0</v>
          </cell>
          <cell r="J132">
            <v>0</v>
          </cell>
          <cell r="K132">
            <v>197</v>
          </cell>
          <cell r="L132">
            <v>1.0410721457712389E-3</v>
          </cell>
          <cell r="M132">
            <v>-1</v>
          </cell>
          <cell r="O132" t="str">
            <v xml:space="preserve"> アキュラ SLX</v>
          </cell>
          <cell r="P132">
            <v>0</v>
          </cell>
          <cell r="Q132">
            <v>0</v>
          </cell>
          <cell r="S132">
            <v>1</v>
          </cell>
          <cell r="T132">
            <v>5.1466803911477099E-5</v>
          </cell>
          <cell r="U132">
            <v>-1</v>
          </cell>
          <cell r="W132">
            <v>0</v>
          </cell>
          <cell r="X132">
            <v>0</v>
          </cell>
          <cell r="Z132">
            <v>197</v>
          </cell>
          <cell r="AA132">
            <v>1.0410721457712389E-3</v>
          </cell>
          <cell r="AB132">
            <v>-1</v>
          </cell>
        </row>
        <row r="133">
          <cell r="B133" t="str">
            <v xml:space="preserve">Cadillac Escalade  .  .  .  .  .  .  .  .  .  .  .  .  . </v>
          </cell>
          <cell r="C133">
            <v>4597</v>
          </cell>
          <cell r="D133">
            <v>0.22546471136397078</v>
          </cell>
          <cell r="E133">
            <v>1644</v>
          </cell>
          <cell r="F133">
            <v>8.4611425630468348E-2</v>
          </cell>
          <cell r="G133">
            <v>1.7962287104622869</v>
          </cell>
          <cell r="I133">
            <v>24426</v>
          </cell>
          <cell r="J133">
            <v>0.15323425531514465</v>
          </cell>
          <cell r="K133">
            <v>20435</v>
          </cell>
          <cell r="L133">
            <v>0.10799141776058511</v>
          </cell>
          <cell r="M133">
            <v>0.19530217763640811</v>
          </cell>
          <cell r="O133" t="str">
            <v xml:space="preserve"> キャディラックEscalade</v>
          </cell>
          <cell r="P133">
            <v>4597</v>
          </cell>
          <cell r="Q133">
            <v>0.22546471136397078</v>
          </cell>
          <cell r="S133">
            <v>1644</v>
          </cell>
          <cell r="T133">
            <v>8.4611425630468348E-2</v>
          </cell>
          <cell r="U133">
            <v>1.7962287104622869</v>
          </cell>
          <cell r="W133">
            <v>24426</v>
          </cell>
          <cell r="X133">
            <v>0.15323425531514465</v>
          </cell>
          <cell r="Z133">
            <v>20435</v>
          </cell>
          <cell r="AA133">
            <v>0.10799141776058511</v>
          </cell>
          <cell r="AB133">
            <v>0.19530217763640811</v>
          </cell>
        </row>
        <row r="134">
          <cell r="B134" t="str">
            <v>Infiniti QX4.  .  .  .  .  .  .  .  .  .  .  .  .  .  .  .  .  .  .  .  .  .  .</v>
          </cell>
          <cell r="C134">
            <v>1607</v>
          </cell>
          <cell r="D134">
            <v>7.8817009171612148E-2</v>
          </cell>
          <cell r="E134">
            <v>1570</v>
          </cell>
          <cell r="F134">
            <v>8.0802882141019036E-2</v>
          </cell>
          <cell r="G134">
            <v>2.3566878980891826E-2</v>
          </cell>
          <cell r="I134">
            <v>15481</v>
          </cell>
          <cell r="J134">
            <v>9.711862386529739E-2</v>
          </cell>
          <cell r="K134">
            <v>18700</v>
          </cell>
          <cell r="L134">
            <v>9.8822584395544005E-2</v>
          </cell>
          <cell r="M134">
            <v>-0.17213903743315506</v>
          </cell>
          <cell r="O134" t="str">
            <v xml:space="preserve"> インフィニティ QX4</v>
          </cell>
          <cell r="P134">
            <v>1607</v>
          </cell>
          <cell r="Q134">
            <v>7.8817009171612148E-2</v>
          </cell>
          <cell r="S134">
            <v>1570</v>
          </cell>
          <cell r="T134">
            <v>8.0802882141019036E-2</v>
          </cell>
          <cell r="U134">
            <v>2.3566878980891826E-2</v>
          </cell>
          <cell r="W134">
            <v>15481</v>
          </cell>
          <cell r="X134">
            <v>9.711862386529739E-2</v>
          </cell>
          <cell r="Z134">
            <v>18700</v>
          </cell>
          <cell r="AA134">
            <v>9.8822584395544005E-2</v>
          </cell>
          <cell r="AB134">
            <v>-0.17213903743315506</v>
          </cell>
        </row>
        <row r="135">
          <cell r="B135" t="str">
            <v>Land Rover  .  .  .  .  .  .  .  .  .  .  .  .  .  .  .  .  .  .  .  .  .  .</v>
          </cell>
          <cell r="C135">
            <v>2264</v>
          </cell>
          <cell r="D135">
            <v>0.1110402668105351</v>
          </cell>
          <cell r="E135">
            <v>2259</v>
          </cell>
          <cell r="F135">
            <v>0.11626351003602677</v>
          </cell>
          <cell r="G135">
            <v>2.2133687472332131E-3</v>
          </cell>
          <cell r="I135">
            <v>20536</v>
          </cell>
          <cell r="J135">
            <v>0.12883069954768731</v>
          </cell>
          <cell r="K135">
            <v>22200</v>
          </cell>
          <cell r="L135">
            <v>0.11731879003107362</v>
          </cell>
          <cell r="M135">
            <v>-7.4954954954954967E-2</v>
          </cell>
          <cell r="O135" t="str">
            <v xml:space="preserve"> ランド ローバー</v>
          </cell>
          <cell r="P135">
            <v>2264</v>
          </cell>
          <cell r="Q135">
            <v>0.1110402668105351</v>
          </cell>
          <cell r="S135">
            <v>2259</v>
          </cell>
          <cell r="T135">
            <v>0.11626351003602677</v>
          </cell>
          <cell r="U135">
            <v>2.2133687472332131E-3</v>
          </cell>
          <cell r="W135">
            <v>20536</v>
          </cell>
          <cell r="X135">
            <v>0.12883069954768731</v>
          </cell>
          <cell r="Z135">
            <v>22200</v>
          </cell>
          <cell r="AA135">
            <v>0.11731879003107362</v>
          </cell>
          <cell r="AB135">
            <v>-7.4954954954954967E-2</v>
          </cell>
        </row>
        <row r="136">
          <cell r="B136" t="str">
            <v xml:space="preserve">Lexus LX 470 / 450 Imp.   .  .  .  .  .  .  .  .  .  </v>
          </cell>
          <cell r="C136">
            <v>815</v>
          </cell>
          <cell r="D136">
            <v>3.9972534209622837E-2</v>
          </cell>
          <cell r="E136">
            <v>1143</v>
          </cell>
          <cell r="F136">
            <v>5.8826556870818322E-2</v>
          </cell>
          <cell r="G136">
            <v>-0.28696412948381456</v>
          </cell>
          <cell r="I136">
            <v>7927</v>
          </cell>
          <cell r="J136">
            <v>4.9729302459803143E-2</v>
          </cell>
          <cell r="K136">
            <v>12954</v>
          </cell>
          <cell r="L136">
            <v>6.8457099372185928E-2</v>
          </cell>
          <cell r="M136">
            <v>-0.3880654624054346</v>
          </cell>
          <cell r="O136" t="str">
            <v xml:space="preserve"> レクサス LX 450</v>
          </cell>
          <cell r="P136">
            <v>815</v>
          </cell>
          <cell r="Q136">
            <v>3.9972534209622837E-2</v>
          </cell>
          <cell r="S136">
            <v>1143</v>
          </cell>
          <cell r="T136">
            <v>5.8826556870818322E-2</v>
          </cell>
          <cell r="U136">
            <v>-0.28696412948381456</v>
          </cell>
          <cell r="W136">
            <v>7927</v>
          </cell>
          <cell r="X136">
            <v>4.9729302459803143E-2</v>
          </cell>
          <cell r="Z136">
            <v>12954</v>
          </cell>
          <cell r="AA136">
            <v>6.8457099372185928E-2</v>
          </cell>
          <cell r="AB136">
            <v>-0.3880654624054346</v>
          </cell>
        </row>
        <row r="137">
          <cell r="B137" t="str">
            <v>Lincoln Navigator  .  .  .  .  .  .  .  .  .  .  .  .  .  .  .  .  .  .  .</v>
          </cell>
          <cell r="C137">
            <v>3264</v>
          </cell>
          <cell r="D137">
            <v>0.16008632105547108</v>
          </cell>
          <cell r="E137">
            <v>2652</v>
          </cell>
          <cell r="F137">
            <v>0.13648996397323726</v>
          </cell>
          <cell r="G137">
            <v>0.23076923076923084</v>
          </cell>
          <cell r="I137">
            <v>27084</v>
          </cell>
          <cell r="J137">
            <v>0.16990897285496509</v>
          </cell>
          <cell r="K137">
            <v>31901</v>
          </cell>
          <cell r="L137">
            <v>0.16858498742258016</v>
          </cell>
          <cell r="M137">
            <v>-0.1509984013040343</v>
          </cell>
          <cell r="O137" t="str">
            <v xml:space="preserve"> リンカーン ナビゲーター</v>
          </cell>
          <cell r="P137">
            <v>3264</v>
          </cell>
          <cell r="Q137">
            <v>0.16008632105547108</v>
          </cell>
          <cell r="S137">
            <v>2652</v>
          </cell>
          <cell r="T137">
            <v>0.13648996397323726</v>
          </cell>
          <cell r="U137">
            <v>0.23076923076923084</v>
          </cell>
          <cell r="W137">
            <v>27084</v>
          </cell>
          <cell r="X137">
            <v>0.16990897285496509</v>
          </cell>
          <cell r="Z137">
            <v>31901</v>
          </cell>
          <cell r="AA137">
            <v>0.16858498742258016</v>
          </cell>
          <cell r="AB137">
            <v>-0.1509984013040343</v>
          </cell>
        </row>
        <row r="138">
          <cell r="B138" t="str">
            <v>Mercedes-Benz ML320.  .  .  .  .  .  .  .  .  .  .  .  .  .  .  .  .  .  .  .  .  .  .</v>
          </cell>
          <cell r="C138">
            <v>4345</v>
          </cell>
          <cell r="D138">
            <v>0.2131051056942469</v>
          </cell>
          <cell r="E138">
            <v>6046</v>
          </cell>
          <cell r="F138">
            <v>0.31116829644879052</v>
          </cell>
          <cell r="G138">
            <v>-0.28134303671849159</v>
          </cell>
          <cell r="I138">
            <v>37501</v>
          </cell>
          <cell r="J138">
            <v>0.23525906036900185</v>
          </cell>
          <cell r="K138">
            <v>43062</v>
          </cell>
          <cell r="L138">
            <v>0.22756674487919334</v>
          </cell>
          <cell r="M138">
            <v>-0.12913938042821982</v>
          </cell>
          <cell r="O138" t="str">
            <v xml:space="preserve"> メルセデス ベンツ ML320</v>
          </cell>
          <cell r="P138">
            <v>4345</v>
          </cell>
          <cell r="Q138">
            <v>0.2131051056942469</v>
          </cell>
          <cell r="S138">
            <v>6046</v>
          </cell>
          <cell r="T138">
            <v>0.31116829644879052</v>
          </cell>
          <cell r="U138">
            <v>-0.28134303671849159</v>
          </cell>
          <cell r="W138">
            <v>37501</v>
          </cell>
          <cell r="X138">
            <v>0.23525906036900185</v>
          </cell>
          <cell r="Z138">
            <v>43062</v>
          </cell>
          <cell r="AA138">
            <v>0.22756674487919334</v>
          </cell>
          <cell r="AB138">
            <v>-0.12913938042821982</v>
          </cell>
        </row>
        <row r="139">
          <cell r="B139" t="str">
            <v>Oldsmobile Bravada.  .  .  .  .  .  .  .  .  .  .  .  .  .  .  .  .  .</v>
          </cell>
          <cell r="C139">
            <v>2942</v>
          </cell>
          <cell r="D139">
            <v>0.14429349158860169</v>
          </cell>
          <cell r="E139">
            <v>3020</v>
          </cell>
          <cell r="F139">
            <v>0.15542974781266083</v>
          </cell>
          <cell r="G139">
            <v>-2.5827814569536423E-2</v>
          </cell>
          <cell r="I139">
            <v>19890</v>
          </cell>
          <cell r="J139">
            <v>0.1247780782042998</v>
          </cell>
          <cell r="K139">
            <v>26073</v>
          </cell>
          <cell r="L139">
            <v>0.13778616272433256</v>
          </cell>
          <cell r="M139">
            <v>-0.23714187090093197</v>
          </cell>
          <cell r="O139" t="str">
            <v xml:space="preserve"> オルズモービル ブラバダ</v>
          </cell>
          <cell r="P139">
            <v>2942</v>
          </cell>
          <cell r="Q139">
            <v>0.14429349158860169</v>
          </cell>
          <cell r="S139">
            <v>3020</v>
          </cell>
          <cell r="T139">
            <v>0.15542974781266083</v>
          </cell>
          <cell r="U139">
            <v>-2.5827814569536423E-2</v>
          </cell>
          <cell r="W139">
            <v>19890</v>
          </cell>
          <cell r="X139">
            <v>0.1247780782042998</v>
          </cell>
          <cell r="Z139">
            <v>26073</v>
          </cell>
          <cell r="AA139">
            <v>0.13778616272433256</v>
          </cell>
          <cell r="AB139">
            <v>-0.23714187090093197</v>
          </cell>
        </row>
        <row r="140">
          <cell r="B140" t="str">
            <v>Toyota Land Cruiser  .  .  .  .  .  .  .  .  .  .  .  .  .  .  .  .  .</v>
          </cell>
          <cell r="C140">
            <v>555</v>
          </cell>
          <cell r="D140">
            <v>2.7220560105939477E-2</v>
          </cell>
          <cell r="E140">
            <v>1095</v>
          </cell>
          <cell r="F140">
            <v>5.6356150283067424E-2</v>
          </cell>
          <cell r="G140">
            <v>-0.49315068493150682</v>
          </cell>
          <cell r="I140">
            <v>6558</v>
          </cell>
          <cell r="J140">
            <v>4.1141007383800804E-2</v>
          </cell>
          <cell r="K140">
            <v>13706</v>
          </cell>
          <cell r="L140">
            <v>7.2431141268734012E-2</v>
          </cell>
          <cell r="M140">
            <v>-0.52152342039982491</v>
          </cell>
          <cell r="O140" t="str">
            <v xml:space="preserve"> トヨタ ランドクルーザー</v>
          </cell>
          <cell r="P140">
            <v>555</v>
          </cell>
          <cell r="Q140">
            <v>2.7220560105939477E-2</v>
          </cell>
          <cell r="S140">
            <v>1095</v>
          </cell>
          <cell r="T140">
            <v>5.6356150283067424E-2</v>
          </cell>
          <cell r="U140">
            <v>-0.49315068493150682</v>
          </cell>
          <cell r="W140">
            <v>6558</v>
          </cell>
          <cell r="X140">
            <v>4.1141007383800804E-2</v>
          </cell>
          <cell r="Z140">
            <v>13706</v>
          </cell>
          <cell r="AA140">
            <v>7.2431141268734012E-2</v>
          </cell>
          <cell r="AB140">
            <v>-0.52152342039982491</v>
          </cell>
        </row>
        <row r="141">
          <cell r="B141" t="str">
            <v xml:space="preserve">   TOTAL LUXURY SUV</v>
          </cell>
          <cell r="C141">
            <v>20389</v>
          </cell>
          <cell r="D141">
            <v>1</v>
          </cell>
          <cell r="E141">
            <v>19430</v>
          </cell>
          <cell r="F141">
            <v>1</v>
          </cell>
          <cell r="G141">
            <v>4.9356664951106577E-2</v>
          </cell>
          <cell r="I141">
            <v>159403</v>
          </cell>
          <cell r="J141">
            <v>1</v>
          </cell>
          <cell r="K141">
            <v>189228</v>
          </cell>
          <cell r="L141">
            <v>1</v>
          </cell>
          <cell r="M141">
            <v>-0.1576140951656203</v>
          </cell>
          <cell r="O141" t="str">
            <v xml:space="preserve">   高級SUV合計</v>
          </cell>
          <cell r="P141">
            <v>20389</v>
          </cell>
          <cell r="Q141">
            <v>1</v>
          </cell>
          <cell r="S141">
            <v>19430</v>
          </cell>
          <cell r="T141">
            <v>1</v>
          </cell>
          <cell r="U141">
            <v>4.9356664951106577E-2</v>
          </cell>
          <cell r="W141">
            <v>159403</v>
          </cell>
          <cell r="X141">
            <v>1</v>
          </cell>
          <cell r="Z141">
            <v>189228</v>
          </cell>
          <cell r="AA141">
            <v>1</v>
          </cell>
          <cell r="AB141">
            <v>-0.1576140951656203</v>
          </cell>
        </row>
        <row r="142">
          <cell r="C142">
            <v>32066</v>
          </cell>
          <cell r="E142">
            <v>26937</v>
          </cell>
          <cell r="I142">
            <v>319732</v>
          </cell>
          <cell r="K142">
            <v>261303</v>
          </cell>
        </row>
        <row r="143">
          <cell r="B143" t="str">
            <v>Sport Wagon / Cross Over</v>
          </cell>
          <cell r="C143">
            <v>3833</v>
          </cell>
          <cell r="D143">
            <v>0.11953470966132353</v>
          </cell>
          <cell r="E143">
            <v>0</v>
          </cell>
          <cell r="F143">
            <v>0</v>
          </cell>
          <cell r="G143" t="str">
            <v>N.M.</v>
          </cell>
          <cell r="I143">
            <v>6291</v>
          </cell>
          <cell r="J143">
            <v>1.9588855121562377E-2</v>
          </cell>
          <cell r="K143">
            <v>0</v>
          </cell>
          <cell r="L143">
            <v>0</v>
          </cell>
          <cell r="M143" t="str">
            <v>N.M.</v>
          </cell>
          <cell r="O143" t="str">
            <v>Sportワゴン/クロスオーバー</v>
          </cell>
          <cell r="P143">
            <v>3833</v>
          </cell>
          <cell r="Q143">
            <v>0.11953470966132353</v>
          </cell>
          <cell r="S143">
            <v>0</v>
          </cell>
          <cell r="T143">
            <v>0</v>
          </cell>
          <cell r="U143" t="str">
            <v>N.M.</v>
          </cell>
          <cell r="W143">
            <v>6291</v>
          </cell>
          <cell r="X143">
            <v>1.9588855121562377E-2</v>
          </cell>
          <cell r="Z143">
            <v>0</v>
          </cell>
          <cell r="AA143">
            <v>0</v>
          </cell>
          <cell r="AB143" t="str">
            <v>N.M.</v>
          </cell>
        </row>
        <row r="144">
          <cell r="B144" t="str">
            <v>Acura SLX .  .  .  .  .  .  .  .  .  .  .  .  .  .  .  .  .  .  .  .  .  .  .</v>
          </cell>
          <cell r="C144">
            <v>105991</v>
          </cell>
          <cell r="D144">
            <v>3.1185679535957086E-5</v>
          </cell>
          <cell r="E144">
            <v>66327</v>
          </cell>
          <cell r="F144">
            <v>1.8190592864832757E-3</v>
          </cell>
          <cell r="G144">
            <v>-0.97959183673469385</v>
          </cell>
          <cell r="I144">
            <v>820743</v>
          </cell>
          <cell r="J144">
            <v>6.1653049023515348E-4</v>
          </cell>
          <cell r="K144">
            <v>396629</v>
          </cell>
          <cell r="L144">
            <v>2.4547759156658294E-3</v>
          </cell>
          <cell r="M144">
            <v>-0.69158878504672905</v>
          </cell>
          <cell r="O144" t="str">
            <v xml:space="preserve"> アキュラ SLX</v>
          </cell>
          <cell r="P144">
            <v>1</v>
          </cell>
          <cell r="Q144">
            <v>3.1185679535957086E-5</v>
          </cell>
          <cell r="S144">
            <v>49</v>
          </cell>
          <cell r="T144">
            <v>1.8190592864832757E-3</v>
          </cell>
          <cell r="U144">
            <v>-0.97959183673469385</v>
          </cell>
          <cell r="W144">
            <v>198</v>
          </cell>
          <cell r="X144">
            <v>6.1653049023515348E-4</v>
          </cell>
          <cell r="Z144">
            <v>642</v>
          </cell>
          <cell r="AA144">
            <v>2.4547759156658294E-3</v>
          </cell>
          <cell r="AB144">
            <v>-0.69158878504672905</v>
          </cell>
        </row>
        <row r="145">
          <cell r="B145" t="str">
            <v>Acura MD-X .  .  .  .  .  .  .  .  .  .  .  .  .  .  .  .  .  .  .  .  .  .  .</v>
          </cell>
          <cell r="C145">
            <v>3462</v>
          </cell>
          <cell r="D145">
            <v>3.2663150644866072E-2</v>
          </cell>
          <cell r="E145">
            <v>2458</v>
          </cell>
          <cell r="F145">
            <v>3.705881466069625E-2</v>
          </cell>
          <cell r="G145">
            <v>-6.2863293864370284E-2</v>
          </cell>
          <cell r="I145">
            <v>33509</v>
          </cell>
          <cell r="J145">
            <v>4.082764032102619E-2</v>
          </cell>
          <cell r="K145">
            <v>2458</v>
          </cell>
          <cell r="L145">
            <v>6.1972271316519971E-3</v>
          </cell>
          <cell r="M145">
            <v>2.7754898040783686</v>
          </cell>
          <cell r="O145" t="str">
            <v xml:space="preserve"> アキュラ MD-X</v>
          </cell>
          <cell r="P145">
            <v>3462</v>
          </cell>
          <cell r="Q145">
            <v>3.2663150644866072E-2</v>
          </cell>
          <cell r="S145">
            <v>2458</v>
          </cell>
          <cell r="T145">
            <v>3.705881466069625E-2</v>
          </cell>
          <cell r="U145">
            <v>-6.2863293864370284E-2</v>
          </cell>
          <cell r="W145">
            <v>33509</v>
          </cell>
          <cell r="X145">
            <v>4.082764032102619E-2</v>
          </cell>
          <cell r="Z145">
            <v>2458</v>
          </cell>
          <cell r="AA145">
            <v>6.1972271316519971E-3</v>
          </cell>
          <cell r="AB145">
            <v>2.7754898040783686</v>
          </cell>
        </row>
        <row r="146">
          <cell r="B146" t="str">
            <v xml:space="preserve">BMW X5 . .  .  .  .  .  .  .  .  .  .  .  .  .  .  .  .  </v>
          </cell>
          <cell r="C146">
            <v>3779</v>
          </cell>
          <cell r="D146">
            <v>3.5653970620146996E-2</v>
          </cell>
          <cell r="E146">
            <v>3528</v>
          </cell>
          <cell r="F146">
            <v>5.3191008186711297E-2</v>
          </cell>
          <cell r="G146">
            <v>-5.0311933990742075E-3</v>
          </cell>
          <cell r="I146">
            <v>32329</v>
          </cell>
          <cell r="J146">
            <v>3.938991864688459E-2</v>
          </cell>
          <cell r="K146">
            <v>19057</v>
          </cell>
          <cell r="L146">
            <v>4.8047419628922748E-2</v>
          </cell>
          <cell r="M146">
            <v>-4.331308577034676E-2</v>
          </cell>
          <cell r="O146" t="str">
            <v xml:space="preserve"> BMW X5</v>
          </cell>
          <cell r="P146">
            <v>3779</v>
          </cell>
          <cell r="Q146">
            <v>3.5653970620146996E-2</v>
          </cell>
          <cell r="S146">
            <v>3528</v>
          </cell>
          <cell r="T146">
            <v>5.3191008186711297E-2</v>
          </cell>
          <cell r="U146">
            <v>-5.0311933990742075E-3</v>
          </cell>
          <cell r="W146">
            <v>32329</v>
          </cell>
          <cell r="X146">
            <v>3.938991864688459E-2</v>
          </cell>
          <cell r="Z146">
            <v>19057</v>
          </cell>
          <cell r="AA146">
            <v>4.8047419628922748E-2</v>
          </cell>
          <cell r="AB146">
            <v>-4.331308577034676E-2</v>
          </cell>
        </row>
        <row r="147">
          <cell r="B147" t="str">
            <v>Buick Rendezvous  .  .  .  .  .  .  .  .  .  .  .  .  .  .</v>
          </cell>
          <cell r="C147">
            <v>6491</v>
          </cell>
          <cell r="D147">
            <v>0</v>
          </cell>
          <cell r="E147">
            <v>0</v>
          </cell>
          <cell r="F147">
            <v>3.1964517855777322E-2</v>
          </cell>
          <cell r="G147">
            <v>-1</v>
          </cell>
          <cell r="I147">
            <v>21398</v>
          </cell>
          <cell r="J147">
            <v>0</v>
          </cell>
          <cell r="K147">
            <v>0</v>
          </cell>
          <cell r="L147">
            <v>3.1964517855777322E-2</v>
          </cell>
          <cell r="M147">
            <v>-1</v>
          </cell>
          <cell r="O147" t="str">
            <v xml:space="preserve"> ビュイック Rendezvous</v>
          </cell>
          <cell r="P147">
            <v>6491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W147">
            <v>21398</v>
          </cell>
          <cell r="X147">
            <v>0</v>
          </cell>
          <cell r="Z147">
            <v>0</v>
          </cell>
          <cell r="AA147">
            <v>0</v>
          </cell>
          <cell r="AB147">
            <v>0</v>
          </cell>
        </row>
        <row r="148">
          <cell r="B148" t="str">
            <v>Chrysler PT Cruiser  .  .  .  .  .  .  .  .  .</v>
          </cell>
          <cell r="C148">
            <v>14611</v>
          </cell>
          <cell r="D148">
            <v>0.13785132699946223</v>
          </cell>
          <cell r="E148">
            <v>12892</v>
          </cell>
          <cell r="F148">
            <v>0.19437031676391214</v>
          </cell>
          <cell r="G148">
            <v>7.1145124716553321E-2</v>
          </cell>
          <cell r="I148">
            <v>119974</v>
          </cell>
          <cell r="J148">
            <v>0.14617730519785122</v>
          </cell>
          <cell r="K148">
            <v>69681</v>
          </cell>
          <cell r="L148">
            <v>0.17568306906454143</v>
          </cell>
          <cell r="M148">
            <v>0.69643700477514825</v>
          </cell>
          <cell r="O148" t="str">
            <v xml:space="preserve"> クライスラー PT クルーザー</v>
          </cell>
          <cell r="P148">
            <v>14611</v>
          </cell>
          <cell r="Q148">
            <v>0.13785132699946223</v>
          </cell>
          <cell r="S148">
            <v>12892</v>
          </cell>
          <cell r="T148">
            <v>0.19437031676391214</v>
          </cell>
          <cell r="U148">
            <v>7.1145124716553321E-2</v>
          </cell>
          <cell r="W148">
            <v>119974</v>
          </cell>
          <cell r="X148">
            <v>0.14617730519785122</v>
          </cell>
          <cell r="Z148">
            <v>69681</v>
          </cell>
          <cell r="AA148">
            <v>0.17568306906454143</v>
          </cell>
          <cell r="AB148">
            <v>0.69643700477514825</v>
          </cell>
        </row>
        <row r="149">
          <cell r="B149" t="str">
            <v>Ford Escape .  .  .  .  .  .  .  .  .  .  .  .  .  .  .  .  .  .  .  .  .</v>
          </cell>
          <cell r="C149">
            <v>24402</v>
          </cell>
          <cell r="D149">
            <v>0.23022709475332812</v>
          </cell>
          <cell r="E149">
            <v>9818</v>
          </cell>
          <cell r="F149">
            <v>0.14802418321347263</v>
          </cell>
          <cell r="G149">
            <v>0.40846216436126936</v>
          </cell>
          <cell r="I149">
            <v>139967</v>
          </cell>
          <cell r="J149">
            <v>0.17053694030896396</v>
          </cell>
          <cell r="K149">
            <v>17400</v>
          </cell>
          <cell r="L149">
            <v>4.3869711997861979E-2</v>
          </cell>
          <cell r="M149">
            <v>12.632628152969895</v>
          </cell>
          <cell r="O149" t="str">
            <v xml:space="preserve"> フォード エスケープ</v>
          </cell>
          <cell r="P149">
            <v>24402</v>
          </cell>
          <cell r="Q149">
            <v>0.23022709475332812</v>
          </cell>
          <cell r="S149">
            <v>9818</v>
          </cell>
          <cell r="T149">
            <v>0.14802418321347263</v>
          </cell>
          <cell r="U149">
            <v>0.40846216436126936</v>
          </cell>
          <cell r="W149">
            <v>139967</v>
          </cell>
          <cell r="X149">
            <v>0.17053694030896396</v>
          </cell>
          <cell r="Z149">
            <v>17400</v>
          </cell>
          <cell r="AA149">
            <v>4.3869711997861979E-2</v>
          </cell>
          <cell r="AB149">
            <v>12.632628152969895</v>
          </cell>
        </row>
        <row r="150">
          <cell r="B150" t="str">
            <v>Honda CR-V Imp.  .  .  .  .  .  .  .  .  .  .  .  .  .  .  .  .  .  .  .  .  .</v>
          </cell>
          <cell r="C150">
            <v>11475</v>
          </cell>
          <cell r="D150">
            <v>0.10826390919983772</v>
          </cell>
          <cell r="E150">
            <v>7728</v>
          </cell>
          <cell r="F150">
            <v>0.11651363698041521</v>
          </cell>
          <cell r="G150">
            <v>0.13333850449891416</v>
          </cell>
          <cell r="I150">
            <v>94475</v>
          </cell>
          <cell r="J150">
            <v>0.11510911454620996</v>
          </cell>
          <cell r="K150">
            <v>103824</v>
          </cell>
          <cell r="L150">
            <v>0.26176603324517372</v>
          </cell>
          <cell r="M150">
            <v>0.72176059471017928</v>
          </cell>
          <cell r="O150" t="str">
            <v xml:space="preserve"> ホンダ CR-V</v>
          </cell>
          <cell r="P150">
            <v>11475</v>
          </cell>
          <cell r="Q150">
            <v>0.10826390919983772</v>
          </cell>
          <cell r="S150">
            <v>7728</v>
          </cell>
          <cell r="T150">
            <v>0.11651363698041521</v>
          </cell>
          <cell r="U150">
            <v>0.13333850449891416</v>
          </cell>
          <cell r="W150">
            <v>94475</v>
          </cell>
          <cell r="X150">
            <v>0.11510911454620996</v>
          </cell>
          <cell r="Z150">
            <v>103824</v>
          </cell>
          <cell r="AA150">
            <v>0.26176603324517372</v>
          </cell>
          <cell r="AB150">
            <v>0.72176059471017928</v>
          </cell>
        </row>
        <row r="151">
          <cell r="B151" t="str">
            <v>Hyundai Santa Fe Imp .  .  .  .  .  .  .  .  .  .  .  .  .  .  .  .  .  .  .  .  .</v>
          </cell>
          <cell r="C151">
            <v>5881</v>
          </cell>
          <cell r="D151">
            <v>5.5485843137624891E-2</v>
          </cell>
          <cell r="E151">
            <v>2443</v>
          </cell>
          <cell r="F151">
            <v>3.683266241500445E-2</v>
          </cell>
          <cell r="G151">
            <v>-6.6985645933014371E-2</v>
          </cell>
          <cell r="I151">
            <v>45332</v>
          </cell>
          <cell r="J151">
            <v>5.5232880451005981E-2</v>
          </cell>
          <cell r="K151">
            <v>2849</v>
          </cell>
          <cell r="L151">
            <v>7.1830350276959071E-3</v>
          </cell>
          <cell r="M151">
            <v>2.8765664160401001</v>
          </cell>
          <cell r="O151" t="str">
            <v xml:space="preserve"> 現代 サンタ フェ</v>
          </cell>
          <cell r="P151">
            <v>5881</v>
          </cell>
          <cell r="Q151">
            <v>5.5485843137624891E-2</v>
          </cell>
          <cell r="S151">
            <v>2443</v>
          </cell>
          <cell r="T151">
            <v>3.683266241500445E-2</v>
          </cell>
          <cell r="U151">
            <v>-6.6985645933014371E-2</v>
          </cell>
          <cell r="W151">
            <v>45332</v>
          </cell>
          <cell r="X151">
            <v>5.5232880451005981E-2</v>
          </cell>
          <cell r="Z151">
            <v>2849</v>
          </cell>
          <cell r="AA151">
            <v>7.1830350276959071E-3</v>
          </cell>
          <cell r="AB151">
            <v>2.8765664160401001</v>
          </cell>
        </row>
        <row r="152">
          <cell r="B152" t="str">
            <v xml:space="preserve">Lexus RX 300 .  .  .  .  .  .  .  .  .  .  .  .  .  .  .  .  .  .  .  .  .  . </v>
          </cell>
          <cell r="C152">
            <v>0</v>
          </cell>
          <cell r="D152">
            <v>0</v>
          </cell>
          <cell r="E152">
            <v>6398</v>
          </cell>
          <cell r="F152">
            <v>0.24462797277663073</v>
          </cell>
          <cell r="G152">
            <v>-1</v>
          </cell>
          <cell r="I152">
            <v>0</v>
          </cell>
          <cell r="J152">
            <v>0</v>
          </cell>
          <cell r="K152">
            <v>6398</v>
          </cell>
          <cell r="L152">
            <v>0.24462797277663073</v>
          </cell>
          <cell r="M152">
            <v>-1</v>
          </cell>
          <cell r="O152" t="str">
            <v xml:space="preserve"> レクサス RX 300</v>
          </cell>
          <cell r="P152">
            <v>0</v>
          </cell>
          <cell r="Q152">
            <v>0</v>
          </cell>
          <cell r="S152">
            <v>6398</v>
          </cell>
          <cell r="T152">
            <v>0.24462797277663073</v>
          </cell>
          <cell r="U152">
            <v>-1</v>
          </cell>
          <cell r="W152">
            <v>0</v>
          </cell>
          <cell r="X152">
            <v>0</v>
          </cell>
          <cell r="Z152">
            <v>6398</v>
          </cell>
          <cell r="AA152">
            <v>0.24462797277663073</v>
          </cell>
          <cell r="AB152">
            <v>-1</v>
          </cell>
        </row>
        <row r="153">
          <cell r="B153" t="str">
            <v>Lincoln Navigator  .  .  .  .  .  .  .  .  .  .  .  .  .  .  .  .  .  .  .</v>
          </cell>
          <cell r="C153">
            <v>2295</v>
          </cell>
          <cell r="D153">
            <v>0.18228752978554408</v>
          </cell>
          <cell r="E153">
            <v>2867</v>
          </cell>
          <cell r="F153">
            <v>0.10961994341209758</v>
          </cell>
          <cell r="G153">
            <v>-0.19951168468782698</v>
          </cell>
          <cell r="I153">
            <v>2295</v>
          </cell>
          <cell r="J153">
            <v>0.18228752978554408</v>
          </cell>
          <cell r="K153">
            <v>2867</v>
          </cell>
          <cell r="L153">
            <v>0.10961994341209758</v>
          </cell>
          <cell r="M153">
            <v>-0.19951168468782698</v>
          </cell>
          <cell r="O153" t="str">
            <v xml:space="preserve"> リンカーン ナビゲーター</v>
          </cell>
          <cell r="P153">
            <v>2295</v>
          </cell>
          <cell r="Q153">
            <v>0.18228752978554408</v>
          </cell>
          <cell r="S153">
            <v>2867</v>
          </cell>
          <cell r="T153">
            <v>0.10961994341209758</v>
          </cell>
          <cell r="U153">
            <v>-0.19951168468782698</v>
          </cell>
          <cell r="W153">
            <v>2295</v>
          </cell>
          <cell r="X153">
            <v>0.18228752978554408</v>
          </cell>
          <cell r="Z153">
            <v>2867</v>
          </cell>
          <cell r="AA153">
            <v>0.10961994341209758</v>
          </cell>
          <cell r="AB153">
            <v>-0.19951168468782698</v>
          </cell>
        </row>
        <row r="154">
          <cell r="B154" t="str">
            <v>Mercedes-Benz ML320.  .  .  .  .  .  .  .  .  .  .  .  .  .  .  .  .  .  .  .  .  .  .</v>
          </cell>
          <cell r="C154">
            <v>3278</v>
          </cell>
          <cell r="D154">
            <v>0.26036536934074661</v>
          </cell>
          <cell r="E154">
            <v>3847</v>
          </cell>
          <cell r="F154">
            <v>0.14709031123346333</v>
          </cell>
          <cell r="G154">
            <v>-0.14790746035872104</v>
          </cell>
          <cell r="I154">
            <v>3278</v>
          </cell>
          <cell r="J154">
            <v>0.26036536934074661</v>
          </cell>
          <cell r="K154">
            <v>3847</v>
          </cell>
          <cell r="L154">
            <v>0.14709031123346333</v>
          </cell>
          <cell r="M154">
            <v>-0.14790746035872104</v>
          </cell>
          <cell r="O154" t="str">
            <v xml:space="preserve"> メルセデス ベンツ ML320</v>
          </cell>
          <cell r="P154">
            <v>3278</v>
          </cell>
          <cell r="Q154">
            <v>0.26036536934074661</v>
          </cell>
          <cell r="S154">
            <v>3847</v>
          </cell>
          <cell r="T154">
            <v>0.14709031123346333</v>
          </cell>
          <cell r="U154">
            <v>-0.14790746035872104</v>
          </cell>
          <cell r="W154">
            <v>3278</v>
          </cell>
          <cell r="X154">
            <v>0.26036536934074661</v>
          </cell>
          <cell r="Z154">
            <v>3847</v>
          </cell>
          <cell r="AA154">
            <v>0.14709031123346333</v>
          </cell>
          <cell r="AB154">
            <v>-0.14790746035872104</v>
          </cell>
        </row>
        <row r="155">
          <cell r="B155" t="str">
            <v>Oldsmobile Bravada.  .  .  .  .  .  .  .  .  .  .  .  .  .  .  .  .  .</v>
          </cell>
          <cell r="C155">
            <v>1553</v>
          </cell>
          <cell r="D155">
            <v>0.12335186656076251</v>
          </cell>
          <cell r="E155">
            <v>2286</v>
          </cell>
          <cell r="F155">
            <v>8.7405368203716444E-2</v>
          </cell>
          <cell r="G155">
            <v>-0.32064741907261596</v>
          </cell>
          <cell r="I155">
            <v>1553</v>
          </cell>
          <cell r="J155">
            <v>0.12335186656076251</v>
          </cell>
          <cell r="K155">
            <v>2286</v>
          </cell>
          <cell r="L155">
            <v>8.7405368203716444E-2</v>
          </cell>
          <cell r="M155">
            <v>-0.32064741907261596</v>
          </cell>
          <cell r="O155" t="str">
            <v xml:space="preserve"> オルズモービル ブラバダ</v>
          </cell>
          <cell r="P155">
            <v>1553</v>
          </cell>
          <cell r="Q155">
            <v>0.12335186656076251</v>
          </cell>
          <cell r="S155">
            <v>2286</v>
          </cell>
          <cell r="T155">
            <v>8.7405368203716444E-2</v>
          </cell>
          <cell r="U155">
            <v>-0.32064741907261596</v>
          </cell>
          <cell r="W155">
            <v>1553</v>
          </cell>
          <cell r="X155">
            <v>0.12335186656076251</v>
          </cell>
          <cell r="Z155">
            <v>2286</v>
          </cell>
          <cell r="AA155">
            <v>8.7405368203716444E-2</v>
          </cell>
          <cell r="AB155">
            <v>-0.32064741907261596</v>
          </cell>
        </row>
        <row r="156">
          <cell r="B156" t="str">
            <v>Toyota Land Cruiser  .  .  .  .  .  .  .  .  .  .  .  .  .  .  .  .  .</v>
          </cell>
          <cell r="C156">
            <v>713</v>
          </cell>
          <cell r="D156">
            <v>5.6632247815726768E-2</v>
          </cell>
          <cell r="E156">
            <v>1790</v>
          </cell>
          <cell r="F156">
            <v>6.8440773877800717E-2</v>
          </cell>
          <cell r="G156">
            <v>-0.60167597765363134</v>
          </cell>
          <cell r="I156">
            <v>713</v>
          </cell>
          <cell r="J156">
            <v>5.6632247815726768E-2</v>
          </cell>
          <cell r="K156">
            <v>1790</v>
          </cell>
          <cell r="L156">
            <v>6.8440773877800717E-2</v>
          </cell>
          <cell r="M156">
            <v>-0.60167597765363134</v>
          </cell>
          <cell r="O156" t="str">
            <v xml:space="preserve"> トヨタ ランドクルーザー</v>
          </cell>
          <cell r="P156">
            <v>713</v>
          </cell>
          <cell r="Q156">
            <v>5.6632247815726768E-2</v>
          </cell>
          <cell r="S156">
            <v>1790</v>
          </cell>
          <cell r="T156">
            <v>6.8440773877800717E-2</v>
          </cell>
          <cell r="U156">
            <v>-0.60167597765363134</v>
          </cell>
          <cell r="W156">
            <v>713</v>
          </cell>
          <cell r="X156">
            <v>5.6632247815726768E-2</v>
          </cell>
          <cell r="Z156">
            <v>1790</v>
          </cell>
          <cell r="AA156">
            <v>6.8440773877800717E-2</v>
          </cell>
          <cell r="AB156">
            <v>-0.60167597765363134</v>
          </cell>
        </row>
        <row r="157">
          <cell r="B157" t="str">
            <v>Volvo V70XC Imp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 t="str">
            <v>N.M.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 t="str">
            <v>N.M.</v>
          </cell>
          <cell r="O157" t="str">
            <v xml:space="preserve">   ボルボV70XC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 t="str">
            <v>N.M.</v>
          </cell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B157" t="str">
            <v>N.M.</v>
          </cell>
        </row>
        <row r="158">
          <cell r="B158" t="str">
            <v xml:space="preserve">   Total Domestic</v>
          </cell>
          <cell r="C158">
            <v>7832</v>
          </cell>
          <cell r="D158">
            <v>0.62208101667990467</v>
          </cell>
          <cell r="E158">
            <v>11897</v>
          </cell>
          <cell r="F158">
            <v>0.45488261833753918</v>
          </cell>
          <cell r="G158">
            <v>-0.34168277717071527</v>
          </cell>
          <cell r="I158">
            <v>7832</v>
          </cell>
          <cell r="J158">
            <v>0.62208101667990467</v>
          </cell>
          <cell r="K158">
            <v>11897</v>
          </cell>
          <cell r="L158">
            <v>0.45488261833753918</v>
          </cell>
          <cell r="M158">
            <v>-0.34168277717071527</v>
          </cell>
          <cell r="O158" t="str">
            <v xml:space="preserve">   国内高級SUV合計</v>
          </cell>
          <cell r="P158">
            <v>7832</v>
          </cell>
          <cell r="Q158">
            <v>0.62208101667990467</v>
          </cell>
          <cell r="S158">
            <v>11897</v>
          </cell>
          <cell r="T158">
            <v>0.45488261833753918</v>
          </cell>
          <cell r="U158">
            <v>-0.34168277717071527</v>
          </cell>
          <cell r="W158">
            <v>7832</v>
          </cell>
          <cell r="X158">
            <v>0.62208101667990467</v>
          </cell>
          <cell r="Z158">
            <v>11897</v>
          </cell>
          <cell r="AA158">
            <v>0.45488261833753918</v>
          </cell>
          <cell r="AB158">
            <v>-0.34168277717071527</v>
          </cell>
        </row>
        <row r="159">
          <cell r="B159" t="str">
            <v xml:space="preserve">   Total Import</v>
          </cell>
          <cell r="C159">
            <v>4758</v>
          </cell>
          <cell r="D159">
            <v>0.37791898332009533</v>
          </cell>
          <cell r="E159">
            <v>14257</v>
          </cell>
          <cell r="F159">
            <v>0.54511738166246082</v>
          </cell>
          <cell r="G159">
            <v>-0.66626920109419929</v>
          </cell>
          <cell r="I159">
            <v>4758</v>
          </cell>
          <cell r="J159">
            <v>0.37791898332009533</v>
          </cell>
          <cell r="K159">
            <v>14257</v>
          </cell>
          <cell r="L159">
            <v>0.54511738166246082</v>
          </cell>
          <cell r="M159">
            <v>-0.66626920109419929</v>
          </cell>
          <cell r="O159" t="str">
            <v xml:space="preserve">   輸入高級SUV合計</v>
          </cell>
          <cell r="P159">
            <v>4758</v>
          </cell>
          <cell r="Q159">
            <v>0.37791898332009533</v>
          </cell>
          <cell r="S159">
            <v>14257</v>
          </cell>
          <cell r="T159">
            <v>0.54511738166246082</v>
          </cell>
          <cell r="U159">
            <v>-0.66626920109419929</v>
          </cell>
          <cell r="W159">
            <v>4758</v>
          </cell>
          <cell r="X159">
            <v>0.37791898332009533</v>
          </cell>
          <cell r="Z159">
            <v>14257</v>
          </cell>
          <cell r="AA159">
            <v>0.54511738166246082</v>
          </cell>
          <cell r="AB159">
            <v>-0.66626920109419929</v>
          </cell>
        </row>
        <row r="160">
          <cell r="B160" t="str">
            <v xml:space="preserve">   TOTAL LUXURY SUV</v>
          </cell>
          <cell r="C160">
            <v>12590</v>
          </cell>
          <cell r="D160">
            <v>1</v>
          </cell>
          <cell r="E160">
            <v>26154</v>
          </cell>
          <cell r="F160">
            <v>1</v>
          </cell>
          <cell r="G160">
            <v>-0.51862047870306638</v>
          </cell>
          <cell r="H160">
            <v>0</v>
          </cell>
          <cell r="I160">
            <v>12590</v>
          </cell>
          <cell r="J160">
            <v>1</v>
          </cell>
          <cell r="K160">
            <v>26154</v>
          </cell>
          <cell r="L160">
            <v>1</v>
          </cell>
          <cell r="M160">
            <v>-0.51862047870306638</v>
          </cell>
          <cell r="O160" t="str">
            <v xml:space="preserve">   高級SUV合計</v>
          </cell>
          <cell r="P160">
            <v>12590</v>
          </cell>
          <cell r="Q160">
            <v>1</v>
          </cell>
          <cell r="S160">
            <v>26154</v>
          </cell>
          <cell r="T160">
            <v>1</v>
          </cell>
          <cell r="U160">
            <v>-0.51862047870306638</v>
          </cell>
          <cell r="W160">
            <v>12590</v>
          </cell>
          <cell r="X160">
            <v>1</v>
          </cell>
          <cell r="Z160">
            <v>26154</v>
          </cell>
          <cell r="AA160">
            <v>1</v>
          </cell>
          <cell r="AB160">
            <v>-0.51862047870306638</v>
          </cell>
        </row>
        <row r="161">
          <cell r="B161" t="str">
            <v xml:space="preserve"> TOTAL SPORT UTILITY</v>
          </cell>
          <cell r="C161">
            <v>422089</v>
          </cell>
          <cell r="E161">
            <v>299455</v>
          </cell>
          <cell r="G161">
            <v>0.11852835861145938</v>
          </cell>
          <cell r="I161">
            <v>3273522</v>
          </cell>
          <cell r="K161">
            <v>2928135</v>
          </cell>
          <cell r="M161">
            <v>0.13828194242269554</v>
          </cell>
          <cell r="O161" t="str">
            <v>SUV 合計</v>
          </cell>
          <cell r="P161">
            <v>422089</v>
          </cell>
          <cell r="S161">
            <v>299455</v>
          </cell>
          <cell r="U161">
            <v>0.11852835861145938</v>
          </cell>
          <cell r="W161">
            <v>3273522</v>
          </cell>
          <cell r="Z161">
            <v>2928135</v>
          </cell>
          <cell r="AB161">
            <v>0.13828194242269554</v>
          </cell>
        </row>
        <row r="162">
          <cell r="B162" t="str">
            <v xml:space="preserve"> TOTAL SPORT UTILITY</v>
          </cell>
          <cell r="C162">
            <v>201497</v>
          </cell>
          <cell r="E162">
            <v>233193</v>
          </cell>
          <cell r="G162">
            <v>0.11852835861145938</v>
          </cell>
          <cell r="I162">
            <v>201497</v>
          </cell>
          <cell r="K162">
            <v>233193</v>
          </cell>
          <cell r="M162">
            <v>0.13828194242269554</v>
          </cell>
          <cell r="O162" t="str">
            <v>ＳＵＶ 合計</v>
          </cell>
          <cell r="P162">
            <v>201497</v>
          </cell>
          <cell r="S162">
            <v>233193</v>
          </cell>
          <cell r="U162">
            <v>0.11852835861145938</v>
          </cell>
          <cell r="W162">
            <v>201497</v>
          </cell>
          <cell r="Z162">
            <v>233193</v>
          </cell>
          <cell r="AB162">
            <v>0.13828194242269554</v>
          </cell>
        </row>
        <row r="163">
          <cell r="B163" t="str">
            <v>TOTAL Commercial Chassis</v>
          </cell>
          <cell r="C163">
            <v>548</v>
          </cell>
          <cell r="E163">
            <v>510</v>
          </cell>
          <cell r="G163">
            <v>7.4509803921568585E-2</v>
          </cell>
          <cell r="I163">
            <v>5331</v>
          </cell>
          <cell r="K163">
            <v>6397</v>
          </cell>
          <cell r="M163">
            <v>-0.16664061278724407</v>
          </cell>
          <cell r="O163" t="str">
            <v>商用シャシー合計</v>
          </cell>
          <cell r="P163">
            <v>548</v>
          </cell>
          <cell r="S163">
            <v>510</v>
          </cell>
          <cell r="U163">
            <v>7.4509803921568585E-2</v>
          </cell>
          <cell r="W163">
            <v>5331</v>
          </cell>
          <cell r="Z163">
            <v>6397</v>
          </cell>
          <cell r="AB163">
            <v>-0.16664061278724407</v>
          </cell>
        </row>
        <row r="164">
          <cell r="B164" t="str">
            <v>TOTAL FULL SIZE VANS</v>
          </cell>
          <cell r="C164">
            <v>448</v>
          </cell>
          <cell r="D164">
            <v>1</v>
          </cell>
          <cell r="E164">
            <v>592</v>
          </cell>
          <cell r="F164">
            <v>1</v>
          </cell>
          <cell r="G164">
            <v>-0.2432432432432432</v>
          </cell>
          <cell r="I164">
            <v>448</v>
          </cell>
          <cell r="J164">
            <v>1</v>
          </cell>
          <cell r="K164">
            <v>592</v>
          </cell>
          <cell r="L164">
            <v>1</v>
          </cell>
          <cell r="M164">
            <v>-0.2432432432432432</v>
          </cell>
          <cell r="O164" t="str">
            <v>商用シャシー合計</v>
          </cell>
          <cell r="P164">
            <v>448</v>
          </cell>
          <cell r="Q164">
            <v>1</v>
          </cell>
          <cell r="S164">
            <v>592</v>
          </cell>
          <cell r="T164">
            <v>1</v>
          </cell>
          <cell r="U164">
            <v>-0.2432432432432432</v>
          </cell>
          <cell r="W164">
            <v>448</v>
          </cell>
          <cell r="X164">
            <v>1</v>
          </cell>
          <cell r="Z164">
            <v>592</v>
          </cell>
          <cell r="AA164">
            <v>1</v>
          </cell>
          <cell r="AB164">
            <v>-0.2432432432432432</v>
          </cell>
        </row>
      </sheetData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data Inv Data"/>
      <sheetName val="Monthly Charts"/>
      <sheetName val="Monthly Output"/>
      <sheetName val="Wards Data"/>
      <sheetName val="Wards Output"/>
      <sheetName val="JAPANINV"/>
      <sheetName val="OLD-Inv Data"/>
      <sheetName val="OLD2001-Monthly Charts"/>
      <sheetName val="Data"/>
      <sheetName val="Output"/>
      <sheetName val="Inv Data"/>
      <sheetName val="09-2000 Output"/>
      <sheetName val="10-2000 Output"/>
    </sheetNames>
    <sheetDataSet>
      <sheetData sheetId="0"/>
      <sheetData sheetId="1" refreshError="1"/>
      <sheetData sheetId="2" refreshError="1">
        <row r="3">
          <cell r="C3">
            <v>36861</v>
          </cell>
          <cell r="E3" t="str">
            <v>Daily Average Sales</v>
          </cell>
          <cell r="G3">
            <v>36890</v>
          </cell>
          <cell r="H3" t="str">
            <v>Day's Supply</v>
          </cell>
          <cell r="M3">
            <v>36861</v>
          </cell>
          <cell r="P3" t="str">
            <v>1日当たり台数</v>
          </cell>
          <cell r="R3" t="str">
            <v>12月末</v>
          </cell>
          <cell r="S3" t="str">
            <v>在庫日数</v>
          </cell>
        </row>
        <row r="4">
          <cell r="C4" t="str">
            <v>Unit Sales</v>
          </cell>
          <cell r="D4" t="str">
            <v>Daily Avg.</v>
          </cell>
          <cell r="E4" t="str">
            <v>+/-last mo</v>
          </cell>
          <cell r="F4" t="str">
            <v>+/-last yr.</v>
          </cell>
          <cell r="G4" t="str">
            <v>Unit Stock</v>
          </cell>
          <cell r="H4" t="str">
            <v>Dec '00</v>
          </cell>
          <cell r="I4" t="str">
            <v>Nov '00</v>
          </cell>
          <cell r="J4" t="str">
            <v>Dec '99</v>
          </cell>
          <cell r="M4" t="str">
            <v>販売台数</v>
          </cell>
          <cell r="N4" t="str">
            <v>1日当り台数</v>
          </cell>
          <cell r="P4" t="str">
            <v>前月比</v>
          </cell>
          <cell r="Q4" t="str">
            <v>前年同月比</v>
          </cell>
          <cell r="R4" t="str">
            <v>在庫台数</v>
          </cell>
          <cell r="S4">
            <v>36861</v>
          </cell>
          <cell r="T4">
            <v>36832</v>
          </cell>
          <cell r="U4" t="str">
            <v>1999年12月</v>
          </cell>
        </row>
        <row r="6">
          <cell r="B6" t="str">
            <v>General Motors Corporation</v>
          </cell>
          <cell r="C6">
            <v>334219</v>
          </cell>
          <cell r="D6">
            <v>12468</v>
          </cell>
          <cell r="E6">
            <v>-3051</v>
          </cell>
          <cell r="F6">
            <v>-1445.1200000000008</v>
          </cell>
          <cell r="G6">
            <v>1343442</v>
          </cell>
          <cell r="H6">
            <v>107.29467436637793</v>
          </cell>
          <cell r="I6">
            <v>80.168052065210389</v>
          </cell>
          <cell r="J6">
            <v>88.944392055843693</v>
          </cell>
          <cell r="L6" t="str">
            <v>ゼネラルモーターズ</v>
          </cell>
          <cell r="M6">
            <v>334219</v>
          </cell>
          <cell r="N6">
            <v>12468</v>
          </cell>
          <cell r="P6">
            <v>-3051</v>
          </cell>
          <cell r="Q6">
            <v>-1445.1200000000008</v>
          </cell>
          <cell r="R6">
            <v>1343442</v>
          </cell>
          <cell r="S6">
            <v>107.29467436637793</v>
          </cell>
          <cell r="T6">
            <v>80.168052065210389</v>
          </cell>
          <cell r="U6">
            <v>88.944392055843693</v>
          </cell>
        </row>
        <row r="7">
          <cell r="B7" t="str">
            <v>Check</v>
          </cell>
          <cell r="C7">
            <v>334219</v>
          </cell>
          <cell r="D7">
            <v>12468</v>
          </cell>
          <cell r="G7">
            <v>1343442</v>
          </cell>
        </row>
        <row r="8">
          <cell r="B8" t="str">
            <v>Buick Division</v>
          </cell>
          <cell r="C8">
            <v>25305</v>
          </cell>
          <cell r="D8">
            <v>937</v>
          </cell>
          <cell r="E8">
            <v>-369</v>
          </cell>
          <cell r="F8">
            <v>-118.51999999999998</v>
          </cell>
          <cell r="G8">
            <v>102214</v>
          </cell>
          <cell r="H8">
            <v>106.80469583778014</v>
          </cell>
          <cell r="I8">
            <v>68.65543644716692</v>
          </cell>
          <cell r="J8">
            <v>84.130097013794156</v>
          </cell>
          <cell r="L8" t="str">
            <v xml:space="preserve"> ビュイック</v>
          </cell>
          <cell r="M8">
            <v>25305</v>
          </cell>
          <cell r="N8">
            <v>937</v>
          </cell>
          <cell r="P8">
            <v>-369</v>
          </cell>
          <cell r="Q8">
            <v>-118.51999999999998</v>
          </cell>
          <cell r="R8">
            <v>102214</v>
          </cell>
          <cell r="S8">
            <v>106.80469583778014</v>
          </cell>
          <cell r="T8">
            <v>68.65543644716692</v>
          </cell>
          <cell r="U8">
            <v>84.130097013794156</v>
          </cell>
        </row>
        <row r="9">
          <cell r="B9" t="str">
            <v>Cadillac  Division</v>
          </cell>
          <cell r="C9">
            <v>15281</v>
          </cell>
          <cell r="D9">
            <v>612</v>
          </cell>
          <cell r="E9">
            <v>-298</v>
          </cell>
          <cell r="F9">
            <v>-335.79999999999995</v>
          </cell>
          <cell r="G9">
            <v>43330</v>
          </cell>
          <cell r="H9">
            <v>211.38157894736841</v>
          </cell>
          <cell r="I9">
            <v>92.311787072243348</v>
          </cell>
          <cell r="J9">
            <v>79.540617240156095</v>
          </cell>
          <cell r="L9" t="str">
            <v xml:space="preserve"> キャディラック</v>
          </cell>
          <cell r="M9">
            <v>15281</v>
          </cell>
          <cell r="N9">
            <v>612</v>
          </cell>
          <cell r="P9">
            <v>-298</v>
          </cell>
          <cell r="Q9">
            <v>-335.79999999999995</v>
          </cell>
          <cell r="R9">
            <v>43330</v>
          </cell>
          <cell r="S9">
            <v>211.38157894736841</v>
          </cell>
          <cell r="T9">
            <v>92.311787072243348</v>
          </cell>
          <cell r="U9">
            <v>79.540617240156095</v>
          </cell>
        </row>
        <row r="10">
          <cell r="B10" t="str">
            <v>Chevrolet Division Total</v>
          </cell>
          <cell r="C10">
            <v>182948</v>
          </cell>
          <cell r="D10">
            <v>7318</v>
          </cell>
          <cell r="E10">
            <v>-897</v>
          </cell>
          <cell r="F10">
            <v>-429.72000000000025</v>
          </cell>
          <cell r="G10">
            <v>753860</v>
          </cell>
          <cell r="H10">
            <v>103.30886289981683</v>
          </cell>
          <cell r="I10">
            <v>85.720165123842875</v>
          </cell>
          <cell r="J10">
            <v>85.661881935291859</v>
          </cell>
          <cell r="L10" t="str">
            <v xml:space="preserve"> シボレー</v>
          </cell>
          <cell r="M10">
            <v>182948</v>
          </cell>
          <cell r="N10">
            <v>7318</v>
          </cell>
          <cell r="P10">
            <v>-897</v>
          </cell>
          <cell r="Q10">
            <v>-429.72000000000025</v>
          </cell>
          <cell r="R10">
            <v>753860</v>
          </cell>
          <cell r="S10">
            <v>103.30886289981683</v>
          </cell>
          <cell r="T10">
            <v>85.720165123842875</v>
          </cell>
          <cell r="U10">
            <v>85.661881935291859</v>
          </cell>
        </row>
        <row r="11">
          <cell r="B11" t="str">
            <v>Total GMC Truck Incl. Med.</v>
          </cell>
          <cell r="C11">
            <v>37717</v>
          </cell>
          <cell r="D11">
            <v>1507</v>
          </cell>
          <cell r="E11">
            <v>-217</v>
          </cell>
          <cell r="F11">
            <v>-86.720000000000027</v>
          </cell>
          <cell r="G11">
            <v>164886</v>
          </cell>
          <cell r="H11">
            <v>111.33817427385893</v>
          </cell>
          <cell r="I11">
            <v>93.317498496692721</v>
          </cell>
          <cell r="J11">
            <v>102.71217182525184</v>
          </cell>
          <cell r="L11" t="str">
            <v xml:space="preserve"> GMC</v>
          </cell>
          <cell r="M11">
            <v>37717</v>
          </cell>
          <cell r="N11">
            <v>1507</v>
          </cell>
          <cell r="P11">
            <v>-217</v>
          </cell>
          <cell r="Q11">
            <v>-86.720000000000027</v>
          </cell>
          <cell r="R11">
            <v>164886</v>
          </cell>
          <cell r="S11">
            <v>111.33817427385893</v>
          </cell>
          <cell r="T11">
            <v>93.317498496692721</v>
          </cell>
          <cell r="U11">
            <v>102.71217182525184</v>
          </cell>
        </row>
        <row r="12">
          <cell r="B12" t="str">
            <v>Oldsmobile Division Total</v>
          </cell>
          <cell r="C12">
            <v>23294</v>
          </cell>
          <cell r="D12">
            <v>931</v>
          </cell>
          <cell r="E12">
            <v>-350</v>
          </cell>
          <cell r="F12">
            <v>-247.48000000000002</v>
          </cell>
          <cell r="G12">
            <v>66772</v>
          </cell>
          <cell r="H12">
            <v>119.82698412698413</v>
          </cell>
          <cell r="I12">
            <v>74.110204081632659</v>
          </cell>
          <cell r="J12">
            <v>101.64334229839996</v>
          </cell>
          <cell r="L12" t="str">
            <v xml:space="preserve"> オルズモービル</v>
          </cell>
          <cell r="M12">
            <v>23294</v>
          </cell>
          <cell r="N12">
            <v>931</v>
          </cell>
          <cell r="P12">
            <v>-350</v>
          </cell>
          <cell r="Q12">
            <v>-247.48000000000002</v>
          </cell>
          <cell r="R12">
            <v>66772</v>
          </cell>
          <cell r="S12">
            <v>119.82698412698413</v>
          </cell>
          <cell r="T12">
            <v>74.110204081632659</v>
          </cell>
          <cell r="U12">
            <v>101.64334229839996</v>
          </cell>
        </row>
        <row r="13">
          <cell r="B13" t="str">
            <v>Total Saturn Car</v>
          </cell>
          <cell r="C13">
            <v>18295</v>
          </cell>
          <cell r="D13">
            <v>732</v>
          </cell>
          <cell r="E13">
            <v>9</v>
          </cell>
          <cell r="F13">
            <v>8.8400000000000318</v>
          </cell>
          <cell r="G13">
            <v>52521</v>
          </cell>
          <cell r="H13">
            <v>72.9945205479452</v>
          </cell>
          <cell r="I13">
            <v>70.82940360610263</v>
          </cell>
          <cell r="J13">
            <v>110.24737922236397</v>
          </cell>
          <cell r="L13" t="str">
            <v xml:space="preserve"> サターン</v>
          </cell>
          <cell r="M13">
            <v>18295</v>
          </cell>
          <cell r="N13">
            <v>732</v>
          </cell>
          <cell r="P13">
            <v>9</v>
          </cell>
          <cell r="Q13">
            <v>8.8400000000000318</v>
          </cell>
          <cell r="R13">
            <v>52521</v>
          </cell>
          <cell r="S13">
            <v>72.9945205479452</v>
          </cell>
          <cell r="T13">
            <v>70.82940360610263</v>
          </cell>
          <cell r="U13">
            <v>110.24737922236397</v>
          </cell>
        </row>
        <row r="14">
          <cell r="B14" t="str">
            <v>Pontiac Division Total</v>
          </cell>
          <cell r="C14">
            <v>31340</v>
          </cell>
          <cell r="D14">
            <v>1254</v>
          </cell>
          <cell r="E14">
            <v>-926</v>
          </cell>
          <cell r="F14">
            <v>-235.72000000000003</v>
          </cell>
          <cell r="G14">
            <v>158775</v>
          </cell>
          <cell r="H14">
            <v>109.68642857142858</v>
          </cell>
          <cell r="I14">
            <v>60.514617368873601</v>
          </cell>
          <cell r="J14">
            <v>81.291419069278362</v>
          </cell>
          <cell r="L14" t="str">
            <v xml:space="preserve"> ポンティアック</v>
          </cell>
          <cell r="M14">
            <v>31340</v>
          </cell>
          <cell r="N14">
            <v>1254</v>
          </cell>
          <cell r="P14">
            <v>-926</v>
          </cell>
          <cell r="Q14">
            <v>-235.72000000000003</v>
          </cell>
          <cell r="R14">
            <v>158775</v>
          </cell>
          <cell r="S14">
            <v>109.68642857142858</v>
          </cell>
          <cell r="T14">
            <v>60.514617368873601</v>
          </cell>
          <cell r="U14">
            <v>81.291419069278362</v>
          </cell>
        </row>
        <row r="15">
          <cell r="B15" t="str">
            <v>Total Hummer Truck</v>
          </cell>
          <cell r="C15">
            <v>39</v>
          </cell>
          <cell r="D15">
            <v>0</v>
          </cell>
          <cell r="E15">
            <v>-2</v>
          </cell>
          <cell r="F15">
            <v>0</v>
          </cell>
          <cell r="G15">
            <v>1084</v>
          </cell>
          <cell r="H15">
            <v>319</v>
          </cell>
          <cell r="I15">
            <v>538</v>
          </cell>
          <cell r="J15" t="str">
            <v>NA</v>
          </cell>
          <cell r="L15" t="str">
            <v xml:space="preserve"> ハマートラック</v>
          </cell>
          <cell r="M15">
            <v>39</v>
          </cell>
          <cell r="N15">
            <v>0</v>
          </cell>
          <cell r="P15">
            <v>-2</v>
          </cell>
          <cell r="Q15">
            <v>0</v>
          </cell>
          <cell r="R15">
            <v>1084</v>
          </cell>
          <cell r="S15">
            <v>319</v>
          </cell>
          <cell r="T15">
            <v>538</v>
          </cell>
          <cell r="U15" t="str">
            <v>NA</v>
          </cell>
        </row>
        <row r="16">
          <cell r="B16" t="str">
            <v>SAAB</v>
          </cell>
          <cell r="C16">
            <v>0</v>
          </cell>
          <cell r="D16">
            <v>0</v>
          </cell>
          <cell r="E16">
            <v>-142</v>
          </cell>
          <cell r="F16">
            <v>0</v>
          </cell>
          <cell r="G16">
            <v>0</v>
          </cell>
          <cell r="H16" t="str">
            <v>NA</v>
          </cell>
          <cell r="I16">
            <v>65.957746478873233</v>
          </cell>
          <cell r="J16" t="str">
            <v>NA</v>
          </cell>
          <cell r="L16" t="str">
            <v xml:space="preserve"> サーブ</v>
          </cell>
          <cell r="M16">
            <v>0</v>
          </cell>
          <cell r="N16">
            <v>0</v>
          </cell>
          <cell r="P16">
            <v>-142</v>
          </cell>
          <cell r="Q16">
            <v>0</v>
          </cell>
          <cell r="R16">
            <v>0</v>
          </cell>
          <cell r="S16" t="str">
            <v>NA</v>
          </cell>
          <cell r="T16">
            <v>65.957746478873233</v>
          </cell>
          <cell r="U16" t="str">
            <v>NA</v>
          </cell>
        </row>
        <row r="18">
          <cell r="B18" t="str">
            <v>Ford Motor Co.</v>
          </cell>
          <cell r="C18">
            <v>260072</v>
          </cell>
          <cell r="D18">
            <v>10403</v>
          </cell>
          <cell r="E18">
            <v>468</v>
          </cell>
          <cell r="F18">
            <v>-1019.5200000000004</v>
          </cell>
          <cell r="G18">
            <v>915300</v>
          </cell>
          <cell r="H18">
            <v>81.596277109491609</v>
          </cell>
          <cell r="I18">
            <v>81.228825199157583</v>
          </cell>
          <cell r="J18">
            <v>66.003036623223394</v>
          </cell>
          <cell r="L18" t="str">
            <v>フォード</v>
          </cell>
          <cell r="M18">
            <v>260072</v>
          </cell>
          <cell r="N18">
            <v>10403</v>
          </cell>
          <cell r="P18">
            <v>468</v>
          </cell>
          <cell r="Q18">
            <v>-1019.5200000000004</v>
          </cell>
          <cell r="R18">
            <v>915300</v>
          </cell>
          <cell r="S18">
            <v>81.596277109491609</v>
          </cell>
          <cell r="T18">
            <v>81.228825199157583</v>
          </cell>
          <cell r="U18">
            <v>66.003036623223394</v>
          </cell>
        </row>
        <row r="19">
          <cell r="B19" t="str">
            <v>Delete this line</v>
          </cell>
          <cell r="C19">
            <v>260072</v>
          </cell>
          <cell r="D19">
            <v>10403</v>
          </cell>
          <cell r="G19">
            <v>915300</v>
          </cell>
        </row>
        <row r="20">
          <cell r="B20" t="str">
            <v>Ford Division Total</v>
          </cell>
          <cell r="C20">
            <v>226232</v>
          </cell>
          <cell r="D20">
            <v>9049</v>
          </cell>
          <cell r="E20">
            <v>517</v>
          </cell>
          <cell r="F20">
            <v>-535.15999999999985</v>
          </cell>
          <cell r="G20">
            <v>795500</v>
          </cell>
          <cell r="H20">
            <v>20.98334496858482</v>
          </cell>
          <cell r="I20">
            <v>80.241850683491066</v>
          </cell>
          <cell r="J20">
            <v>64.428109401864774</v>
          </cell>
          <cell r="L20" t="str">
            <v xml:space="preserve"> フォード</v>
          </cell>
          <cell r="M20">
            <v>226232</v>
          </cell>
          <cell r="N20">
            <v>9049</v>
          </cell>
          <cell r="P20">
            <v>517</v>
          </cell>
          <cell r="Q20">
            <v>-535.15999999999985</v>
          </cell>
          <cell r="R20">
            <v>795500</v>
          </cell>
          <cell r="S20">
            <v>20.98334496858482</v>
          </cell>
          <cell r="T20">
            <v>80.241850683491066</v>
          </cell>
          <cell r="U20">
            <v>64.428109401864774</v>
          </cell>
        </row>
        <row r="21">
          <cell r="B21" t="str">
            <v>Lincoln / Mercury Division</v>
          </cell>
          <cell r="C21">
            <v>33840</v>
          </cell>
          <cell r="D21">
            <v>1354</v>
          </cell>
          <cell r="E21">
            <v>494</v>
          </cell>
          <cell r="F21">
            <v>-485.3599999999999</v>
          </cell>
          <cell r="G21">
            <v>119800</v>
          </cell>
          <cell r="H21">
            <v>95.738427626745036</v>
          </cell>
          <cell r="I21">
            <v>143.02191464821223</v>
          </cell>
          <cell r="J21">
            <v>75.01245694230812</v>
          </cell>
          <cell r="L21" t="str">
            <v xml:space="preserve"> リンカーン／マーキュリー</v>
          </cell>
          <cell r="M21">
            <v>33840</v>
          </cell>
          <cell r="N21">
            <v>1354</v>
          </cell>
          <cell r="P21">
            <v>494</v>
          </cell>
          <cell r="Q21">
            <v>-485.3599999999999</v>
          </cell>
          <cell r="R21">
            <v>119800</v>
          </cell>
          <cell r="S21">
            <v>95.738427626745036</v>
          </cell>
          <cell r="T21">
            <v>143.02191464821223</v>
          </cell>
          <cell r="U21">
            <v>75.01245694230812</v>
          </cell>
        </row>
        <row r="22">
          <cell r="B22" t="str">
            <v>Jaguar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 t="str">
            <v>NA</v>
          </cell>
          <cell r="I22" t="str">
            <v>NA</v>
          </cell>
          <cell r="J22" t="str">
            <v>NA</v>
          </cell>
          <cell r="L22" t="str">
            <v xml:space="preserve"> ジャガー</v>
          </cell>
          <cell r="M22">
            <v>0</v>
          </cell>
          <cell r="N22">
            <v>0</v>
          </cell>
          <cell r="P22">
            <v>0</v>
          </cell>
          <cell r="Q22">
            <v>0</v>
          </cell>
          <cell r="R22">
            <v>0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B23" t="str">
            <v>Volvo</v>
          </cell>
          <cell r="C23">
            <v>0</v>
          </cell>
          <cell r="D23">
            <v>0</v>
          </cell>
          <cell r="E23">
            <v>401</v>
          </cell>
          <cell r="F23">
            <v>401</v>
          </cell>
          <cell r="G23">
            <v>0</v>
          </cell>
          <cell r="H23">
            <v>49.493765586034911</v>
          </cell>
          <cell r="I23" t="str">
            <v>NA</v>
          </cell>
          <cell r="J23" t="str">
            <v>NA</v>
          </cell>
          <cell r="L23" t="str">
            <v xml:space="preserve"> ボルボ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 t="str">
            <v>NA</v>
          </cell>
          <cell r="T23" t="str">
            <v>NA</v>
          </cell>
          <cell r="U23" t="str">
            <v>NA</v>
          </cell>
        </row>
        <row r="25">
          <cell r="B25" t="str">
            <v>DaimlerChrysler Corp.</v>
          </cell>
          <cell r="C25">
            <v>167672</v>
          </cell>
          <cell r="D25">
            <v>6706</v>
          </cell>
          <cell r="E25">
            <v>-22</v>
          </cell>
          <cell r="F25">
            <v>-425.64000000000033</v>
          </cell>
          <cell r="G25">
            <v>526570</v>
          </cell>
          <cell r="H25">
            <v>77.770745619991857</v>
          </cell>
          <cell r="I25">
            <v>79.909004739336496</v>
          </cell>
          <cell r="J25">
            <v>75.551315762443764</v>
          </cell>
          <cell r="L25" t="str">
            <v>クライスラー</v>
          </cell>
          <cell r="M25">
            <v>167672</v>
          </cell>
          <cell r="N25">
            <v>6706</v>
          </cell>
          <cell r="P25">
            <v>-22</v>
          </cell>
          <cell r="Q25">
            <v>-425.64000000000033</v>
          </cell>
          <cell r="R25">
            <v>526570</v>
          </cell>
          <cell r="S25">
            <v>77.770745619991857</v>
          </cell>
          <cell r="T25">
            <v>79.909004739336496</v>
          </cell>
          <cell r="U25">
            <v>75.551315762443764</v>
          </cell>
        </row>
        <row r="26">
          <cell r="B26" t="str">
            <v>Delete this line</v>
          </cell>
          <cell r="C26">
            <v>167672</v>
          </cell>
          <cell r="D26">
            <v>6706</v>
          </cell>
          <cell r="G26">
            <v>526570</v>
          </cell>
        </row>
        <row r="27">
          <cell r="B27" t="str">
            <v>Chrysler Brand</v>
          </cell>
          <cell r="C27">
            <v>36152</v>
          </cell>
          <cell r="D27">
            <v>1446</v>
          </cell>
          <cell r="E27">
            <v>-10</v>
          </cell>
          <cell r="F27">
            <v>620.67999999999995</v>
          </cell>
          <cell r="G27">
            <v>111729</v>
          </cell>
          <cell r="H27">
            <v>69.720787207872078</v>
          </cell>
          <cell r="I27">
            <v>64.880195599022002</v>
          </cell>
          <cell r="J27">
            <v>83.879759678510325</v>
          </cell>
          <cell r="L27" t="str">
            <v xml:space="preserve"> クライスラー</v>
          </cell>
          <cell r="M27">
            <v>36152</v>
          </cell>
          <cell r="N27">
            <v>1446</v>
          </cell>
          <cell r="P27">
            <v>-10</v>
          </cell>
          <cell r="Q27">
            <v>620.67999999999995</v>
          </cell>
          <cell r="R27">
            <v>111729</v>
          </cell>
          <cell r="S27">
            <v>69.720787207872078</v>
          </cell>
          <cell r="T27">
            <v>64.880195599022002</v>
          </cell>
          <cell r="U27">
            <v>83.879759678510325</v>
          </cell>
        </row>
        <row r="28">
          <cell r="B28" t="str">
            <v xml:space="preserve">Plymouth Total </v>
          </cell>
          <cell r="C28">
            <v>3682</v>
          </cell>
          <cell r="D28">
            <v>148</v>
          </cell>
          <cell r="E28">
            <v>-59</v>
          </cell>
          <cell r="F28">
            <v>-408.67999999999995</v>
          </cell>
          <cell r="G28">
            <v>10388</v>
          </cell>
          <cell r="H28">
            <v>82.154411764705884</v>
          </cell>
          <cell r="I28">
            <v>64.384615384615387</v>
          </cell>
          <cell r="J28">
            <v>107.38965998384373</v>
          </cell>
          <cell r="L28" t="str">
            <v xml:space="preserve"> プリムス</v>
          </cell>
          <cell r="M28">
            <v>3682</v>
          </cell>
          <cell r="N28">
            <v>148</v>
          </cell>
          <cell r="P28">
            <v>-59</v>
          </cell>
          <cell r="Q28">
            <v>-408.67999999999995</v>
          </cell>
          <cell r="R28">
            <v>10388</v>
          </cell>
          <cell r="S28">
            <v>82.154411764705884</v>
          </cell>
          <cell r="T28">
            <v>64.384615384615387</v>
          </cell>
          <cell r="U28">
            <v>107.38965998384373</v>
          </cell>
        </row>
        <row r="29">
          <cell r="B29" t="str">
            <v xml:space="preserve">Dodge Total </v>
          </cell>
          <cell r="C29">
            <v>90531</v>
          </cell>
          <cell r="D29">
            <v>3620</v>
          </cell>
          <cell r="E29">
            <v>42</v>
          </cell>
          <cell r="F29">
            <v>-314.68000000000029</v>
          </cell>
          <cell r="G29">
            <v>299109</v>
          </cell>
          <cell r="H29">
            <v>78.108633093525185</v>
          </cell>
          <cell r="I29">
            <v>83.871124031007753</v>
          </cell>
          <cell r="J29">
            <v>76.342347726036195</v>
          </cell>
          <cell r="L29" t="str">
            <v xml:space="preserve"> ダッジ</v>
          </cell>
          <cell r="M29">
            <v>90531</v>
          </cell>
          <cell r="N29">
            <v>3620</v>
          </cell>
          <cell r="P29">
            <v>42</v>
          </cell>
          <cell r="Q29">
            <v>-314.68000000000029</v>
          </cell>
          <cell r="R29">
            <v>299109</v>
          </cell>
          <cell r="S29">
            <v>78.108633093525185</v>
          </cell>
          <cell r="T29">
            <v>83.871124031007753</v>
          </cell>
          <cell r="U29">
            <v>76.342347726036195</v>
          </cell>
        </row>
        <row r="30">
          <cell r="B30" t="str">
            <v>Jeep / Eagle Total</v>
          </cell>
          <cell r="C30">
            <v>37307</v>
          </cell>
          <cell r="D30">
            <v>1492</v>
          </cell>
          <cell r="E30">
            <v>5</v>
          </cell>
          <cell r="F30">
            <v>-322.96000000000004</v>
          </cell>
          <cell r="G30">
            <v>105344</v>
          </cell>
          <cell r="H30">
            <v>85.516422082459812</v>
          </cell>
          <cell r="I30">
            <v>87.804347826086953</v>
          </cell>
          <cell r="J30">
            <v>58.776140846997649</v>
          </cell>
          <cell r="L30" t="str">
            <v xml:space="preserve"> ジープ／イーグル</v>
          </cell>
          <cell r="M30">
            <v>37307</v>
          </cell>
          <cell r="N30">
            <v>1492</v>
          </cell>
          <cell r="P30">
            <v>5</v>
          </cell>
          <cell r="Q30">
            <v>-322.96000000000004</v>
          </cell>
          <cell r="R30">
            <v>105344</v>
          </cell>
          <cell r="S30">
            <v>85.516422082459812</v>
          </cell>
          <cell r="T30">
            <v>87.804347826086953</v>
          </cell>
          <cell r="U30">
            <v>58.776140846997649</v>
          </cell>
        </row>
        <row r="31">
          <cell r="B31" t="str">
            <v>Mercedes-Benz Total</v>
          </cell>
          <cell r="C31">
            <v>20306</v>
          </cell>
          <cell r="D31">
            <v>812</v>
          </cell>
          <cell r="E31">
            <v>0</v>
          </cell>
          <cell r="F31">
            <v>0</v>
          </cell>
          <cell r="G31">
            <v>0</v>
          </cell>
          <cell r="H31" t="str">
            <v>NA</v>
          </cell>
          <cell r="I31" t="str">
            <v>NA</v>
          </cell>
          <cell r="J31" t="str">
            <v>NA</v>
          </cell>
          <cell r="L31" t="str">
            <v xml:space="preserve"> メルセデスベンツ</v>
          </cell>
          <cell r="M31">
            <v>20306</v>
          </cell>
          <cell r="N31">
            <v>812</v>
          </cell>
          <cell r="P31">
            <v>0</v>
          </cell>
          <cell r="Q31">
            <v>0</v>
          </cell>
          <cell r="R31">
            <v>0</v>
          </cell>
          <cell r="S31" t="str">
            <v>NA</v>
          </cell>
          <cell r="T31" t="str">
            <v>NA</v>
          </cell>
          <cell r="U31" t="str">
            <v>NA</v>
          </cell>
        </row>
        <row r="33">
          <cell r="B33" t="str">
            <v>Traditional Big Three Total</v>
          </cell>
          <cell r="C33">
            <v>761963</v>
          </cell>
          <cell r="D33">
            <v>30479</v>
          </cell>
          <cell r="E33">
            <v>13988.8430769231</v>
          </cell>
          <cell r="F33">
            <v>-2644.2799999999988</v>
          </cell>
          <cell r="G33">
            <v>2785312</v>
          </cell>
          <cell r="H33">
            <v>90.245852666370055</v>
          </cell>
          <cell r="I33">
            <v>80.453983739837398</v>
          </cell>
          <cell r="J33">
            <v>77.540729656865906</v>
          </cell>
          <cell r="L33" t="str">
            <v>旧ビッグ３合計</v>
          </cell>
          <cell r="M33">
            <v>761963</v>
          </cell>
          <cell r="N33">
            <v>30479</v>
          </cell>
          <cell r="P33">
            <v>13988.8430769231</v>
          </cell>
          <cell r="Q33">
            <v>-2644.2799999999988</v>
          </cell>
          <cell r="R33">
            <v>2785312</v>
          </cell>
          <cell r="S33">
            <v>90.245852666370055</v>
          </cell>
          <cell r="T33">
            <v>80.453983739837398</v>
          </cell>
          <cell r="U33">
            <v>77.540729656865906</v>
          </cell>
        </row>
        <row r="35">
          <cell r="B35" t="str">
            <v>Toyota Motor Sales U.S.A.</v>
          </cell>
          <cell r="C35">
            <v>133993</v>
          </cell>
          <cell r="D35">
            <v>5358</v>
          </cell>
          <cell r="E35">
            <v>275</v>
          </cell>
          <cell r="F35">
            <v>223.80000000000018</v>
          </cell>
          <cell r="G35">
            <v>232158</v>
          </cell>
          <cell r="H35">
            <v>45.375520730013889</v>
          </cell>
          <cell r="I35">
            <v>44.606378514477548</v>
          </cell>
          <cell r="J35">
            <v>38.759030141991197</v>
          </cell>
          <cell r="L35" t="str">
            <v>トヨタ合計</v>
          </cell>
          <cell r="M35">
            <v>133993</v>
          </cell>
          <cell r="N35">
            <v>5358</v>
          </cell>
          <cell r="P35">
            <v>275</v>
          </cell>
          <cell r="Q35">
            <v>223.80000000000018</v>
          </cell>
          <cell r="R35">
            <v>232158</v>
          </cell>
          <cell r="S35">
            <v>45.375520730013889</v>
          </cell>
          <cell r="T35">
            <v>44.606378514477548</v>
          </cell>
          <cell r="U35">
            <v>38.759030141991197</v>
          </cell>
        </row>
        <row r="36">
          <cell r="B36" t="str">
            <v>Check</v>
          </cell>
          <cell r="C36">
            <v>133993</v>
          </cell>
          <cell r="D36">
            <v>5358</v>
          </cell>
          <cell r="E36">
            <v>414.41203703703695</v>
          </cell>
          <cell r="F36">
            <v>471.22934472934458</v>
          </cell>
          <cell r="G36">
            <v>120143</v>
          </cell>
          <cell r="H36">
            <v>27.610608693446306</v>
          </cell>
          <cell r="I36">
            <v>34.040209528560737</v>
          </cell>
          <cell r="J36">
            <v>43.604894061474184</v>
          </cell>
          <cell r="L36" t="str">
            <v>トヨタブランド乗用車合計</v>
          </cell>
          <cell r="M36">
            <v>78841</v>
          </cell>
          <cell r="N36">
            <v>2920.037037037037</v>
          </cell>
          <cell r="P36">
            <v>414.41203703703695</v>
          </cell>
          <cell r="Q36">
            <v>471.22934472934458</v>
          </cell>
          <cell r="R36">
            <v>80624</v>
          </cell>
          <cell r="S36">
            <v>27.610608693446306</v>
          </cell>
          <cell r="T36">
            <v>34.040209528560737</v>
          </cell>
          <cell r="U36">
            <v>43.604894061474184</v>
          </cell>
        </row>
        <row r="37">
          <cell r="B37" t="str">
            <v>Total Toyota Brand Car</v>
          </cell>
          <cell r="C37">
            <v>65173</v>
          </cell>
          <cell r="D37">
            <v>2606</v>
          </cell>
          <cell r="E37">
            <v>-1</v>
          </cell>
          <cell r="F37">
            <v>-1755.3199999999997</v>
          </cell>
          <cell r="G37">
            <v>120143</v>
          </cell>
          <cell r="H37">
            <v>48.015522875816991</v>
          </cell>
          <cell r="I37">
            <v>43.6014699877501</v>
          </cell>
          <cell r="J37">
            <v>27.846321479211674</v>
          </cell>
          <cell r="L37" t="str">
            <v>トヨタブランド乗用車合計</v>
          </cell>
          <cell r="M37">
            <v>65173</v>
          </cell>
          <cell r="N37">
            <v>2606</v>
          </cell>
          <cell r="P37">
            <v>-1</v>
          </cell>
          <cell r="Q37">
            <v>-1755.3199999999997</v>
          </cell>
          <cell r="R37">
            <v>120143</v>
          </cell>
          <cell r="S37">
            <v>48.015522875816991</v>
          </cell>
          <cell r="T37">
            <v>43.6014699877501</v>
          </cell>
          <cell r="U37">
            <v>27.846321479211674</v>
          </cell>
        </row>
        <row r="38">
          <cell r="B38" t="str">
            <v>Delete this line</v>
          </cell>
          <cell r="C38">
            <v>65173</v>
          </cell>
          <cell r="D38">
            <v>2606</v>
          </cell>
          <cell r="E38">
            <v>-12.652777777777771</v>
          </cell>
          <cell r="F38">
            <v>-41.021367521367551</v>
          </cell>
          <cell r="G38">
            <v>120143</v>
          </cell>
          <cell r="H38">
            <v>42.988954970263386</v>
          </cell>
          <cell r="I38">
            <v>46.209390670110928</v>
          </cell>
          <cell r="J38">
            <v>40.591330875810343</v>
          </cell>
          <cell r="L38" t="str">
            <v xml:space="preserve"> アバロン</v>
          </cell>
          <cell r="M38">
            <v>7062</v>
          </cell>
          <cell r="N38">
            <v>261.55555555555554</v>
          </cell>
          <cell r="P38">
            <v>-12.652777777777771</v>
          </cell>
          <cell r="Q38">
            <v>-41.021367521367551</v>
          </cell>
          <cell r="R38">
            <v>11244</v>
          </cell>
          <cell r="S38">
            <v>42.988954970263386</v>
          </cell>
          <cell r="T38">
            <v>46.209390670110928</v>
          </cell>
          <cell r="U38">
            <v>40.591330875810343</v>
          </cell>
        </row>
        <row r="39">
          <cell r="B39" t="str">
            <v>Avalon</v>
          </cell>
          <cell r="C39">
            <v>6899</v>
          </cell>
          <cell r="D39">
            <v>276</v>
          </cell>
          <cell r="E39">
            <v>-17</v>
          </cell>
          <cell r="F39">
            <v>-38.399999999999977</v>
          </cell>
          <cell r="G39">
            <v>14109</v>
          </cell>
          <cell r="H39">
            <v>48.653846153846153</v>
          </cell>
          <cell r="I39">
            <v>40.534653465346537</v>
          </cell>
          <cell r="J39">
            <v>29.29716399506782</v>
          </cell>
          <cell r="L39" t="str">
            <v xml:space="preserve"> アバロン</v>
          </cell>
          <cell r="M39">
            <v>6899</v>
          </cell>
          <cell r="N39">
            <v>276</v>
          </cell>
          <cell r="P39">
            <v>-17</v>
          </cell>
          <cell r="Q39">
            <v>-38.399999999999977</v>
          </cell>
          <cell r="R39">
            <v>14109</v>
          </cell>
          <cell r="S39">
            <v>48.653846153846153</v>
          </cell>
          <cell r="T39">
            <v>40.534653465346537</v>
          </cell>
          <cell r="U39">
            <v>29.29716399506782</v>
          </cell>
        </row>
        <row r="40">
          <cell r="B40" t="str">
            <v>Camry</v>
          </cell>
          <cell r="C40">
            <v>36811</v>
          </cell>
          <cell r="D40">
            <v>1472</v>
          </cell>
          <cell r="E40">
            <v>24</v>
          </cell>
          <cell r="F40">
            <v>-129.07999999999993</v>
          </cell>
          <cell r="G40">
            <v>56239</v>
          </cell>
          <cell r="H40">
            <v>48.92128027681661</v>
          </cell>
          <cell r="I40">
            <v>43.624558303886928</v>
          </cell>
          <cell r="J40">
            <v>48.776729853394343</v>
          </cell>
          <cell r="L40" t="str">
            <v xml:space="preserve"> カムリ</v>
          </cell>
          <cell r="M40">
            <v>36811</v>
          </cell>
          <cell r="N40">
            <v>1472</v>
          </cell>
          <cell r="P40">
            <v>24</v>
          </cell>
          <cell r="Q40">
            <v>-129.07999999999993</v>
          </cell>
          <cell r="R40">
            <v>56239</v>
          </cell>
          <cell r="S40">
            <v>48.92128027681661</v>
          </cell>
          <cell r="T40">
            <v>43.624558303886928</v>
          </cell>
          <cell r="U40">
            <v>48.776729853394343</v>
          </cell>
        </row>
        <row r="41">
          <cell r="B41" t="str">
            <v>Corolla</v>
          </cell>
          <cell r="C41">
            <v>13820</v>
          </cell>
          <cell r="D41">
            <v>553</v>
          </cell>
          <cell r="E41">
            <v>11</v>
          </cell>
          <cell r="F41">
            <v>4.7599999999999909</v>
          </cell>
          <cell r="G41">
            <v>30275</v>
          </cell>
          <cell r="H41">
            <v>42.435786435786433</v>
          </cell>
          <cell r="I41">
            <v>41.816715542521997</v>
          </cell>
          <cell r="J41">
            <v>49.030861327443915</v>
          </cell>
          <cell r="L41" t="str">
            <v xml:space="preserve"> カローラ</v>
          </cell>
          <cell r="M41">
            <v>13820</v>
          </cell>
          <cell r="N41">
            <v>553</v>
          </cell>
          <cell r="P41">
            <v>11</v>
          </cell>
          <cell r="Q41">
            <v>4.7599999999999909</v>
          </cell>
          <cell r="R41">
            <v>30275</v>
          </cell>
          <cell r="S41">
            <v>42.435786435786433</v>
          </cell>
          <cell r="T41">
            <v>41.816715542521997</v>
          </cell>
          <cell r="U41">
            <v>49.030861327443915</v>
          </cell>
        </row>
        <row r="42">
          <cell r="B42" t="str">
            <v>Celica</v>
          </cell>
          <cell r="C42">
            <v>2580</v>
          </cell>
          <cell r="D42">
            <v>103</v>
          </cell>
          <cell r="E42">
            <v>-24</v>
          </cell>
          <cell r="F42">
            <v>-42.879999999999995</v>
          </cell>
          <cell r="G42">
            <v>8288</v>
          </cell>
          <cell r="H42">
            <v>62.520325203252035</v>
          </cell>
          <cell r="I42">
            <v>54.285714285714285</v>
          </cell>
          <cell r="J42">
            <v>39.130696889317583</v>
          </cell>
          <cell r="L42" t="str">
            <v xml:space="preserve"> セリカ</v>
          </cell>
          <cell r="M42">
            <v>2580</v>
          </cell>
          <cell r="N42">
            <v>103</v>
          </cell>
          <cell r="P42">
            <v>-24</v>
          </cell>
          <cell r="Q42">
            <v>-42.879999999999995</v>
          </cell>
          <cell r="R42">
            <v>8288</v>
          </cell>
          <cell r="S42">
            <v>62.520325203252035</v>
          </cell>
          <cell r="T42">
            <v>54.285714285714285</v>
          </cell>
          <cell r="U42">
            <v>39.130696889317583</v>
          </cell>
        </row>
        <row r="43">
          <cell r="B43" t="str">
            <v>MR2</v>
          </cell>
          <cell r="C43">
            <v>478</v>
          </cell>
          <cell r="D43">
            <v>19</v>
          </cell>
          <cell r="E43">
            <v>0</v>
          </cell>
          <cell r="F43">
            <v>23</v>
          </cell>
          <cell r="G43">
            <v>870</v>
          </cell>
          <cell r="H43">
            <v>33.130434782608695</v>
          </cell>
          <cell r="I43">
            <v>32.545454545454547</v>
          </cell>
          <cell r="J43" t="str">
            <v>NA</v>
          </cell>
          <cell r="L43" t="str">
            <v xml:space="preserve"> パセオ</v>
          </cell>
          <cell r="M43">
            <v>478</v>
          </cell>
          <cell r="N43">
            <v>19</v>
          </cell>
          <cell r="P43">
            <v>0</v>
          </cell>
          <cell r="Q43">
            <v>23</v>
          </cell>
          <cell r="R43">
            <v>870</v>
          </cell>
          <cell r="S43">
            <v>33.130434782608695</v>
          </cell>
          <cell r="T43">
            <v>32.545454545454547</v>
          </cell>
          <cell r="U43" t="str">
            <v>NA</v>
          </cell>
        </row>
        <row r="44">
          <cell r="B44" t="str">
            <v>Echo</v>
          </cell>
          <cell r="C44">
            <v>3450</v>
          </cell>
          <cell r="D44">
            <v>138</v>
          </cell>
          <cell r="E44">
            <v>0</v>
          </cell>
          <cell r="F44">
            <v>-24.680000000000007</v>
          </cell>
          <cell r="G44">
            <v>8787</v>
          </cell>
          <cell r="H44">
            <v>0</v>
          </cell>
          <cell r="I44">
            <v>0</v>
          </cell>
          <cell r="J44">
            <v>0</v>
          </cell>
          <cell r="L44" t="str">
            <v xml:space="preserve">  MR2</v>
          </cell>
          <cell r="M44">
            <v>3450</v>
          </cell>
          <cell r="N44">
            <v>138</v>
          </cell>
          <cell r="P44">
            <v>0</v>
          </cell>
          <cell r="Q44">
            <v>-24.680000000000007</v>
          </cell>
          <cell r="R44">
            <v>8787</v>
          </cell>
          <cell r="S44">
            <v>0</v>
          </cell>
          <cell r="T44">
            <v>0</v>
          </cell>
          <cell r="U44">
            <v>0</v>
          </cell>
        </row>
        <row r="45">
          <cell r="B45" t="str">
            <v>Paseo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NA</v>
          </cell>
          <cell r="I45" t="str">
            <v>NA</v>
          </cell>
          <cell r="J45" t="str">
            <v>NA</v>
          </cell>
          <cell r="L45" t="str">
            <v xml:space="preserve"> エコー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B46" t="str">
            <v>Prius</v>
          </cell>
          <cell r="C46">
            <v>1134</v>
          </cell>
          <cell r="D46">
            <v>45</v>
          </cell>
          <cell r="E46">
            <v>0</v>
          </cell>
          <cell r="F46">
            <v>0</v>
          </cell>
          <cell r="G46">
            <v>1572</v>
          </cell>
          <cell r="H46">
            <v>0</v>
          </cell>
          <cell r="I46">
            <v>0</v>
          </cell>
          <cell r="J46">
            <v>0</v>
          </cell>
          <cell r="L46" t="str">
            <v xml:space="preserve"> プリウス</v>
          </cell>
          <cell r="M46">
            <v>1134</v>
          </cell>
          <cell r="N46">
            <v>45</v>
          </cell>
          <cell r="P46">
            <v>0</v>
          </cell>
          <cell r="Q46">
            <v>0</v>
          </cell>
          <cell r="R46">
            <v>1572</v>
          </cell>
          <cell r="S46">
            <v>0</v>
          </cell>
          <cell r="T46">
            <v>0</v>
          </cell>
          <cell r="U46">
            <v>0</v>
          </cell>
        </row>
        <row r="47">
          <cell r="B47" t="str">
            <v>Supra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3</v>
          </cell>
          <cell r="H47" t="str">
            <v>NA</v>
          </cell>
          <cell r="I47" t="str">
            <v>NA</v>
          </cell>
          <cell r="J47" t="str">
            <v>NA</v>
          </cell>
          <cell r="L47" t="str">
            <v xml:space="preserve"> スープラ</v>
          </cell>
          <cell r="M47">
            <v>1</v>
          </cell>
          <cell r="N47">
            <v>0</v>
          </cell>
          <cell r="P47">
            <v>0</v>
          </cell>
          <cell r="Q47">
            <v>0</v>
          </cell>
          <cell r="R47">
            <v>3</v>
          </cell>
          <cell r="S47" t="str">
            <v>NA</v>
          </cell>
          <cell r="T47" t="str">
            <v>NA</v>
          </cell>
          <cell r="U47" t="str">
            <v>NA</v>
          </cell>
        </row>
        <row r="48">
          <cell r="B48" t="str">
            <v>Tercel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 t="str">
            <v>NA</v>
          </cell>
          <cell r="I48" t="str">
            <v>NA</v>
          </cell>
          <cell r="J48" t="str">
            <v>NA</v>
          </cell>
          <cell r="L48" t="str">
            <v xml:space="preserve"> ターセル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 t="str">
            <v>NA</v>
          </cell>
          <cell r="T48" t="str">
            <v>NA</v>
          </cell>
          <cell r="U48" t="str">
            <v>NA</v>
          </cell>
        </row>
        <row r="49">
          <cell r="B49" t="str">
            <v>Total Toyota Brand Light Truck</v>
          </cell>
          <cell r="C49">
            <v>47652</v>
          </cell>
          <cell r="D49">
            <v>1906</v>
          </cell>
          <cell r="E49">
            <v>235</v>
          </cell>
          <cell r="F49">
            <v>289.96000000000004</v>
          </cell>
          <cell r="G49">
            <v>90594</v>
          </cell>
          <cell r="H49">
            <v>47.034078807241748</v>
          </cell>
          <cell r="I49">
            <v>52.217285453438834</v>
          </cell>
          <cell r="J49">
            <v>37.711266718722449</v>
          </cell>
          <cell r="L49" t="str">
            <v>トヨタブランドトラック合計</v>
          </cell>
          <cell r="M49">
            <v>47652</v>
          </cell>
          <cell r="N49">
            <v>1906</v>
          </cell>
          <cell r="P49">
            <v>235</v>
          </cell>
          <cell r="Q49">
            <v>289.96000000000004</v>
          </cell>
          <cell r="R49">
            <v>90594</v>
          </cell>
          <cell r="S49">
            <v>47.034078807241748</v>
          </cell>
          <cell r="T49">
            <v>52.217285453438834</v>
          </cell>
          <cell r="U49">
            <v>37.711266718722449</v>
          </cell>
        </row>
        <row r="50">
          <cell r="B50" t="str">
            <v>Delete this line</v>
          </cell>
          <cell r="C50">
            <v>47652</v>
          </cell>
          <cell r="D50">
            <v>1906</v>
          </cell>
          <cell r="E50">
            <v>-17.472222222222229</v>
          </cell>
          <cell r="F50">
            <v>275.77777777777777</v>
          </cell>
          <cell r="G50">
            <v>90594</v>
          </cell>
          <cell r="H50">
            <v>18.935535858178888</v>
          </cell>
          <cell r="I50">
            <v>20.866155157715259</v>
          </cell>
          <cell r="J50" t="str">
            <v>NA</v>
          </cell>
          <cell r="L50" t="str">
            <v xml:space="preserve"> ハイランダー</v>
          </cell>
          <cell r="M50">
            <v>7446</v>
          </cell>
          <cell r="N50">
            <v>275.77777777777777</v>
          </cell>
          <cell r="P50">
            <v>-17.472222222222229</v>
          </cell>
          <cell r="Q50">
            <v>275.77777777777777</v>
          </cell>
          <cell r="R50">
            <v>5222</v>
          </cell>
          <cell r="S50">
            <v>18.935535858178888</v>
          </cell>
          <cell r="T50">
            <v>20.866155157715259</v>
          </cell>
          <cell r="U50" t="str">
            <v>NA</v>
          </cell>
        </row>
        <row r="51">
          <cell r="B51" t="str">
            <v>4 Runner</v>
          </cell>
          <cell r="C51">
            <v>7017</v>
          </cell>
          <cell r="D51">
            <v>281</v>
          </cell>
          <cell r="E51">
            <v>-17</v>
          </cell>
          <cell r="F51">
            <v>-101.80000000000001</v>
          </cell>
          <cell r="G51">
            <v>20114</v>
          </cell>
          <cell r="H51">
            <v>61.314285714285717</v>
          </cell>
          <cell r="I51">
            <v>53.404040404040401</v>
          </cell>
          <cell r="J51">
            <v>34.777370350969093</v>
          </cell>
          <cell r="L51" t="str">
            <v xml:space="preserve"> 4Runner</v>
          </cell>
          <cell r="M51">
            <v>7017</v>
          </cell>
          <cell r="N51">
            <v>281</v>
          </cell>
          <cell r="P51">
            <v>-17</v>
          </cell>
          <cell r="Q51">
            <v>-101.80000000000001</v>
          </cell>
          <cell r="R51">
            <v>20114</v>
          </cell>
          <cell r="S51">
            <v>61.314285714285717</v>
          </cell>
          <cell r="T51">
            <v>53.404040404040401</v>
          </cell>
          <cell r="U51">
            <v>34.777370350969093</v>
          </cell>
        </row>
        <row r="52">
          <cell r="B52" t="str">
            <v>Land Cruiser</v>
          </cell>
          <cell r="C52">
            <v>873</v>
          </cell>
          <cell r="D52">
            <v>35</v>
          </cell>
          <cell r="E52">
            <v>-5</v>
          </cell>
          <cell r="F52">
            <v>-28.959999999999994</v>
          </cell>
          <cell r="G52">
            <v>1988</v>
          </cell>
          <cell r="H52">
            <v>52.297297297297298</v>
          </cell>
          <cell r="I52">
            <v>53.642857142857146</v>
          </cell>
          <cell r="J52">
            <v>22.210430563978171</v>
          </cell>
          <cell r="L52" t="str">
            <v xml:space="preserve"> ランドクルザー</v>
          </cell>
          <cell r="M52">
            <v>873</v>
          </cell>
          <cell r="N52">
            <v>35</v>
          </cell>
          <cell r="P52">
            <v>-5</v>
          </cell>
          <cell r="Q52">
            <v>-28.959999999999994</v>
          </cell>
          <cell r="R52">
            <v>1988</v>
          </cell>
          <cell r="S52">
            <v>52.297297297297298</v>
          </cell>
          <cell r="T52">
            <v>53.642857142857146</v>
          </cell>
          <cell r="U52">
            <v>22.210430563978171</v>
          </cell>
        </row>
        <row r="53">
          <cell r="B53" t="str">
            <v>Previa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 t="str">
            <v>NA</v>
          </cell>
          <cell r="I53" t="str">
            <v>NA</v>
          </cell>
          <cell r="J53" t="str">
            <v>NA</v>
          </cell>
          <cell r="L53" t="str">
            <v xml:space="preserve"> プレビア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 t="str">
            <v>NA</v>
          </cell>
          <cell r="T53" t="str">
            <v>NA</v>
          </cell>
          <cell r="U53" t="str">
            <v>NA</v>
          </cell>
        </row>
        <row r="54">
          <cell r="B54" t="str">
            <v>RAV 4</v>
          </cell>
          <cell r="C54">
            <v>7126</v>
          </cell>
          <cell r="D54">
            <v>285</v>
          </cell>
          <cell r="E54">
            <v>-12</v>
          </cell>
          <cell r="F54">
            <v>-78</v>
          </cell>
          <cell r="G54">
            <v>7912</v>
          </cell>
          <cell r="H54" t="str">
            <v>NM</v>
          </cell>
          <cell r="I54" t="str">
            <v>NM</v>
          </cell>
          <cell r="J54">
            <v>44.427667529479429</v>
          </cell>
          <cell r="L54" t="str">
            <v xml:space="preserve"> RAV4</v>
          </cell>
          <cell r="M54">
            <v>7126</v>
          </cell>
          <cell r="N54">
            <v>285</v>
          </cell>
          <cell r="P54">
            <v>-12</v>
          </cell>
          <cell r="Q54">
            <v>-78</v>
          </cell>
          <cell r="R54">
            <v>7912</v>
          </cell>
          <cell r="S54" t="str">
            <v>NM</v>
          </cell>
          <cell r="T54" t="str">
            <v>NM</v>
          </cell>
          <cell r="U54">
            <v>44.427667529479429</v>
          </cell>
        </row>
        <row r="55">
          <cell r="B55" t="str">
            <v>RAV 4 EV</v>
          </cell>
          <cell r="C55">
            <v>0</v>
          </cell>
          <cell r="D55">
            <v>0</v>
          </cell>
          <cell r="E55">
            <v>0</v>
          </cell>
          <cell r="F55">
            <v>-0.52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L55" t="str">
            <v xml:space="preserve"> RAV4 EV</v>
          </cell>
          <cell r="M55">
            <v>6203</v>
          </cell>
          <cell r="N55">
            <v>229.74074074074073</v>
          </cell>
          <cell r="P55">
            <v>-17.134259259259267</v>
          </cell>
          <cell r="Q55">
            <v>-35.605413105413135</v>
          </cell>
          <cell r="R55">
            <v>13090</v>
          </cell>
          <cell r="S55">
            <v>56.977269063356445</v>
          </cell>
          <cell r="T55">
            <v>46.274430379746832</v>
          </cell>
          <cell r="U55">
            <v>57.656761849543408</v>
          </cell>
        </row>
        <row r="56">
          <cell r="B56" t="str">
            <v>Sienna</v>
          </cell>
          <cell r="C56">
            <v>6803</v>
          </cell>
          <cell r="D56">
            <v>272</v>
          </cell>
          <cell r="E56">
            <v>9</v>
          </cell>
          <cell r="F56">
            <v>-56.399999999999977</v>
          </cell>
          <cell r="G56">
            <v>15750</v>
          </cell>
          <cell r="H56">
            <v>60.354014598540147</v>
          </cell>
          <cell r="I56">
            <v>57.73207547169811</v>
          </cell>
          <cell r="J56">
            <v>23.916464891041162</v>
          </cell>
          <cell r="L56" t="str">
            <v xml:space="preserve"> シエナ</v>
          </cell>
          <cell r="M56">
            <v>6803</v>
          </cell>
          <cell r="N56">
            <v>272</v>
          </cell>
          <cell r="P56">
            <v>9</v>
          </cell>
          <cell r="Q56">
            <v>-56.399999999999977</v>
          </cell>
          <cell r="R56">
            <v>15750</v>
          </cell>
          <cell r="S56">
            <v>60.354014598540147</v>
          </cell>
          <cell r="T56">
            <v>57.73207547169811</v>
          </cell>
          <cell r="U56">
            <v>23.916464891041162</v>
          </cell>
        </row>
        <row r="57">
          <cell r="B57" t="str">
            <v>Sequoia</v>
          </cell>
          <cell r="C57">
            <v>4900</v>
          </cell>
          <cell r="D57">
            <v>196</v>
          </cell>
          <cell r="E57">
            <v>0</v>
          </cell>
          <cell r="F57">
            <v>0</v>
          </cell>
          <cell r="G57">
            <v>3911</v>
          </cell>
          <cell r="H57">
            <v>0</v>
          </cell>
          <cell r="I57">
            <v>0</v>
          </cell>
          <cell r="J57">
            <v>0</v>
          </cell>
          <cell r="L57" t="str">
            <v xml:space="preserve"> セコイア</v>
          </cell>
          <cell r="M57">
            <v>4900</v>
          </cell>
          <cell r="N57">
            <v>196</v>
          </cell>
          <cell r="P57">
            <v>0</v>
          </cell>
          <cell r="Q57">
            <v>0</v>
          </cell>
          <cell r="R57">
            <v>3911</v>
          </cell>
          <cell r="S57">
            <v>0</v>
          </cell>
          <cell r="T57">
            <v>0</v>
          </cell>
          <cell r="U57">
            <v>0</v>
          </cell>
        </row>
        <row r="58">
          <cell r="B58" t="str">
            <v>T-100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</v>
          </cell>
          <cell r="H58" t="str">
            <v>NA</v>
          </cell>
          <cell r="I58" t="str">
            <v>NA</v>
          </cell>
          <cell r="J58" t="str">
            <v>NA</v>
          </cell>
          <cell r="L58" t="str">
            <v xml:space="preserve"> T-100トラック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1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B59" t="str">
            <v>Compact P.U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NA</v>
          </cell>
          <cell r="I59" t="str">
            <v>NA</v>
          </cell>
          <cell r="J59" t="str">
            <v>NA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B60" t="str">
            <v>Toyota Tacoma</v>
          </cell>
          <cell r="C60">
            <v>13127</v>
          </cell>
          <cell r="D60">
            <v>525</v>
          </cell>
          <cell r="E60">
            <v>0</v>
          </cell>
          <cell r="F60">
            <v>501</v>
          </cell>
          <cell r="G60">
            <v>17012</v>
          </cell>
          <cell r="H60">
            <v>36.91017964071856</v>
          </cell>
          <cell r="I60">
            <v>41.713318284424382</v>
          </cell>
          <cell r="J60" t="str">
            <v>NA</v>
          </cell>
          <cell r="L60" t="str">
            <v xml:space="preserve"> タコマ（小型ピックアップ）</v>
          </cell>
          <cell r="M60">
            <v>5726</v>
          </cell>
          <cell r="N60">
            <v>212.07407407407408</v>
          </cell>
          <cell r="P60">
            <v>133.57407407407408</v>
          </cell>
          <cell r="Q60">
            <v>89.650997150997156</v>
          </cell>
          <cell r="R60">
            <v>2535</v>
          </cell>
          <cell r="S60">
            <v>11.953370590289905</v>
          </cell>
          <cell r="T60">
            <v>29.019108280254777</v>
          </cell>
          <cell r="U60">
            <v>20.14326107445806</v>
          </cell>
        </row>
        <row r="61">
          <cell r="B61" t="str">
            <v>Toyota Tundra</v>
          </cell>
          <cell r="C61">
            <v>7806</v>
          </cell>
          <cell r="D61">
            <v>312</v>
          </cell>
          <cell r="E61">
            <v>0</v>
          </cell>
          <cell r="F61">
            <v>24.439999999999998</v>
          </cell>
          <cell r="G61">
            <v>21664</v>
          </cell>
          <cell r="H61">
            <v>78.479452054794521</v>
          </cell>
          <cell r="I61">
            <v>74.863787375415285</v>
          </cell>
          <cell r="J61">
            <v>38.33532665570339</v>
          </cell>
          <cell r="L61" t="str">
            <v xml:space="preserve"> タンドラ（フルピックアップ）</v>
          </cell>
          <cell r="M61">
            <v>7806</v>
          </cell>
          <cell r="N61">
            <v>312</v>
          </cell>
          <cell r="P61">
            <v>0</v>
          </cell>
          <cell r="Q61">
            <v>24.439999999999998</v>
          </cell>
          <cell r="R61">
            <v>21664</v>
          </cell>
          <cell r="S61">
            <v>78.479452054794521</v>
          </cell>
          <cell r="T61">
            <v>74.863787375415285</v>
          </cell>
          <cell r="U61">
            <v>38.33532665570339</v>
          </cell>
        </row>
        <row r="62">
          <cell r="B62" t="str">
            <v>Total Lexus Car</v>
          </cell>
          <cell r="C62">
            <v>11035</v>
          </cell>
          <cell r="D62">
            <v>441</v>
          </cell>
          <cell r="E62">
            <v>-14</v>
          </cell>
          <cell r="F62">
            <v>108.39999999999998</v>
          </cell>
          <cell r="G62">
            <v>13215</v>
          </cell>
          <cell r="H62">
            <v>32.02325581395349</v>
          </cell>
          <cell r="I62">
            <v>26.513715710723194</v>
          </cell>
          <cell r="J62">
            <v>20.412778176597271</v>
          </cell>
          <cell r="L62" t="str">
            <v>レクサス乗用車合計</v>
          </cell>
          <cell r="M62">
            <v>11035</v>
          </cell>
          <cell r="N62">
            <v>441</v>
          </cell>
          <cell r="P62">
            <v>-14</v>
          </cell>
          <cell r="Q62">
            <v>108.39999999999998</v>
          </cell>
          <cell r="R62">
            <v>13215</v>
          </cell>
          <cell r="S62">
            <v>32.02325581395349</v>
          </cell>
          <cell r="T62">
            <v>26.513715710723194</v>
          </cell>
          <cell r="U62">
            <v>20.412778176597271</v>
          </cell>
        </row>
        <row r="63">
          <cell r="B63" t="str">
            <v>Delete this line</v>
          </cell>
          <cell r="C63">
            <v>11035</v>
          </cell>
          <cell r="D63">
            <v>441</v>
          </cell>
          <cell r="E63">
            <v>-5.1851851851851833</v>
          </cell>
          <cell r="F63">
            <v>-20.621082621082628</v>
          </cell>
          <cell r="G63">
            <v>13215</v>
          </cell>
          <cell r="H63">
            <v>55.352536005009398</v>
          </cell>
          <cell r="I63">
            <v>43.632124352331608</v>
          </cell>
          <cell r="J63">
            <v>45.318225650916105</v>
          </cell>
          <cell r="L63" t="str">
            <v xml:space="preserve"> IS300</v>
          </cell>
          <cell r="M63">
            <v>1597</v>
          </cell>
          <cell r="N63">
            <v>59.148148148148145</v>
          </cell>
          <cell r="P63">
            <v>-5.1851851851851833</v>
          </cell>
          <cell r="Q63">
            <v>-20.621082621082628</v>
          </cell>
          <cell r="R63">
            <v>3274</v>
          </cell>
          <cell r="S63">
            <v>55.352536005009398</v>
          </cell>
          <cell r="T63">
            <v>43.632124352331608</v>
          </cell>
          <cell r="U63">
            <v>45.318225650916105</v>
          </cell>
        </row>
        <row r="64">
          <cell r="B64" t="str">
            <v>ES300</v>
          </cell>
          <cell r="C64">
            <v>3531</v>
          </cell>
          <cell r="D64">
            <v>141</v>
          </cell>
          <cell r="E64">
            <v>-4</v>
          </cell>
          <cell r="F64">
            <v>-23.439999999999998</v>
          </cell>
          <cell r="G64">
            <v>4009</v>
          </cell>
          <cell r="H64">
            <v>27.949152542372882</v>
          </cell>
          <cell r="I64">
            <v>20.21311475409836</v>
          </cell>
          <cell r="J64">
            <v>19.874151583710407</v>
          </cell>
          <cell r="L64" t="str">
            <v xml:space="preserve"> ES300</v>
          </cell>
          <cell r="M64">
            <v>3531</v>
          </cell>
          <cell r="N64">
            <v>141</v>
          </cell>
          <cell r="P64">
            <v>-4</v>
          </cell>
          <cell r="Q64">
            <v>-23.439999999999998</v>
          </cell>
          <cell r="R64">
            <v>4009</v>
          </cell>
          <cell r="S64">
            <v>27.949152542372882</v>
          </cell>
          <cell r="T64">
            <v>20.21311475409836</v>
          </cell>
          <cell r="U64">
            <v>19.874151583710407</v>
          </cell>
        </row>
        <row r="65">
          <cell r="B65" t="str">
            <v>GS300</v>
          </cell>
          <cell r="C65">
            <v>1908</v>
          </cell>
          <cell r="D65">
            <v>76</v>
          </cell>
          <cell r="E65">
            <v>0</v>
          </cell>
          <cell r="F65">
            <v>-19.599999999999994</v>
          </cell>
          <cell r="G65">
            <v>2448</v>
          </cell>
          <cell r="H65">
            <v>37.910447761194028</v>
          </cell>
          <cell r="I65">
            <v>35.134328358208954</v>
          </cell>
          <cell r="J65">
            <v>21.073903002309471</v>
          </cell>
          <cell r="L65" t="str">
            <v xml:space="preserve"> GS300</v>
          </cell>
          <cell r="M65">
            <v>1908</v>
          </cell>
          <cell r="N65">
            <v>76</v>
          </cell>
          <cell r="P65">
            <v>0</v>
          </cell>
          <cell r="Q65">
            <v>-19.599999999999994</v>
          </cell>
          <cell r="R65">
            <v>2448</v>
          </cell>
          <cell r="S65">
            <v>37.910447761194028</v>
          </cell>
          <cell r="T65">
            <v>35.134328358208954</v>
          </cell>
          <cell r="U65">
            <v>21.073903002309471</v>
          </cell>
        </row>
        <row r="66">
          <cell r="B66" t="str">
            <v>GS400</v>
          </cell>
          <cell r="C66">
            <v>499</v>
          </cell>
          <cell r="D66">
            <v>20</v>
          </cell>
          <cell r="E66">
            <v>-5</v>
          </cell>
          <cell r="F66">
            <v>7.5600000000000005</v>
          </cell>
          <cell r="G66">
            <v>929</v>
          </cell>
          <cell r="H66">
            <v>45.772727272727273</v>
          </cell>
          <cell r="I66">
            <v>39.333333333333336</v>
          </cell>
          <cell r="J66">
            <v>22.576177285318561</v>
          </cell>
          <cell r="L66" t="str">
            <v xml:space="preserve"> GS400</v>
          </cell>
          <cell r="M66">
            <v>499</v>
          </cell>
          <cell r="N66">
            <v>20</v>
          </cell>
          <cell r="P66">
            <v>-5</v>
          </cell>
          <cell r="Q66">
            <v>7.5600000000000005</v>
          </cell>
          <cell r="R66">
            <v>929</v>
          </cell>
          <cell r="S66">
            <v>45.772727272727273</v>
          </cell>
          <cell r="T66">
            <v>39.333333333333336</v>
          </cell>
          <cell r="U66">
            <v>22.576177285318561</v>
          </cell>
        </row>
        <row r="67">
          <cell r="B67" t="str">
            <v>LS400</v>
          </cell>
          <cell r="C67">
            <v>2147</v>
          </cell>
          <cell r="D67">
            <v>118</v>
          </cell>
          <cell r="E67">
            <v>-3</v>
          </cell>
          <cell r="F67">
            <v>71.680000000000007</v>
          </cell>
          <cell r="G67">
            <v>3610</v>
          </cell>
          <cell r="H67">
            <v>37.980392156862742</v>
          </cell>
          <cell r="I67">
            <v>34.428571428571431</v>
          </cell>
          <cell r="J67">
            <v>15.270448548812665</v>
          </cell>
          <cell r="L67" t="str">
            <v xml:space="preserve"> LS400</v>
          </cell>
          <cell r="M67">
            <v>2147</v>
          </cell>
          <cell r="N67">
            <v>118</v>
          </cell>
          <cell r="P67">
            <v>-3</v>
          </cell>
          <cell r="Q67">
            <v>71.680000000000007</v>
          </cell>
          <cell r="R67">
            <v>3610</v>
          </cell>
          <cell r="S67">
            <v>37.980392156862742</v>
          </cell>
          <cell r="T67">
            <v>34.428571428571431</v>
          </cell>
          <cell r="U67">
            <v>15.270448548812665</v>
          </cell>
        </row>
        <row r="68">
          <cell r="B68" t="str">
            <v>SC300</v>
          </cell>
          <cell r="C68">
            <v>2940</v>
          </cell>
          <cell r="D68">
            <v>0</v>
          </cell>
          <cell r="E68">
            <v>1</v>
          </cell>
          <cell r="F68">
            <v>-2.44</v>
          </cell>
          <cell r="G68">
            <v>6</v>
          </cell>
          <cell r="H68">
            <v>12</v>
          </cell>
          <cell r="I68" t="str">
            <v>NA</v>
          </cell>
          <cell r="J68">
            <v>46.802325581395351</v>
          </cell>
          <cell r="L68" t="str">
            <v xml:space="preserve"> SC300</v>
          </cell>
          <cell r="M68">
            <v>2940</v>
          </cell>
          <cell r="N68">
            <v>0</v>
          </cell>
          <cell r="P68">
            <v>1</v>
          </cell>
          <cell r="Q68">
            <v>-2.44</v>
          </cell>
          <cell r="R68">
            <v>6</v>
          </cell>
          <cell r="S68">
            <v>12</v>
          </cell>
          <cell r="T68" t="str">
            <v>NA</v>
          </cell>
          <cell r="U68">
            <v>46.802325581395351</v>
          </cell>
        </row>
        <row r="69">
          <cell r="B69" t="str">
            <v>IS300</v>
          </cell>
          <cell r="C69">
            <v>8</v>
          </cell>
          <cell r="D69">
            <v>86</v>
          </cell>
          <cell r="E69">
            <v>-2</v>
          </cell>
          <cell r="F69">
            <v>78</v>
          </cell>
          <cell r="G69">
            <v>2201</v>
          </cell>
          <cell r="H69">
            <v>0</v>
          </cell>
          <cell r="I69">
            <v>0</v>
          </cell>
          <cell r="J69">
            <v>0</v>
          </cell>
          <cell r="L69" t="str">
            <v xml:space="preserve"> IS300</v>
          </cell>
          <cell r="M69">
            <v>8</v>
          </cell>
          <cell r="N69">
            <v>86</v>
          </cell>
          <cell r="P69">
            <v>-2</v>
          </cell>
          <cell r="Q69">
            <v>78</v>
          </cell>
          <cell r="R69">
            <v>2201</v>
          </cell>
          <cell r="S69">
            <v>0</v>
          </cell>
          <cell r="T69">
            <v>0</v>
          </cell>
          <cell r="U69">
            <v>0</v>
          </cell>
        </row>
        <row r="70">
          <cell r="B70" t="str">
            <v>SC400</v>
          </cell>
          <cell r="C70">
            <v>2</v>
          </cell>
          <cell r="D70">
            <v>0</v>
          </cell>
          <cell r="E70">
            <v>0</v>
          </cell>
          <cell r="F70">
            <v>-2.36</v>
          </cell>
          <cell r="G70">
            <v>12</v>
          </cell>
          <cell r="H70" t="str">
            <v>NA</v>
          </cell>
          <cell r="I70" t="str">
            <v>NA</v>
          </cell>
          <cell r="J70">
            <v>42.79661016949153</v>
          </cell>
          <cell r="L70" t="str">
            <v xml:space="preserve"> SC400</v>
          </cell>
          <cell r="M70">
            <v>2</v>
          </cell>
          <cell r="N70">
            <v>0</v>
          </cell>
          <cell r="P70">
            <v>0</v>
          </cell>
          <cell r="Q70">
            <v>-2.36</v>
          </cell>
          <cell r="R70">
            <v>12</v>
          </cell>
          <cell r="S70" t="str">
            <v>NA</v>
          </cell>
          <cell r="T70" t="str">
            <v>NA</v>
          </cell>
          <cell r="U70">
            <v>42.79661016949153</v>
          </cell>
        </row>
        <row r="71">
          <cell r="B71" t="str">
            <v>Total Lexus Truck</v>
          </cell>
          <cell r="C71">
            <v>10133</v>
          </cell>
          <cell r="D71">
            <v>405</v>
          </cell>
          <cell r="E71">
            <v>55</v>
          </cell>
          <cell r="F71">
            <v>-7.2799999999999727</v>
          </cell>
          <cell r="G71">
            <v>8206</v>
          </cell>
          <cell r="H71">
            <v>31.929878048780488</v>
          </cell>
          <cell r="I71">
            <v>34.391941391941394</v>
          </cell>
          <cell r="J71">
            <v>12.195776664280602</v>
          </cell>
          <cell r="L71" t="str">
            <v>レクサストラック合計</v>
          </cell>
          <cell r="M71">
            <v>10133</v>
          </cell>
          <cell r="N71">
            <v>405</v>
          </cell>
          <cell r="P71">
            <v>55</v>
          </cell>
          <cell r="Q71">
            <v>-7.2799999999999727</v>
          </cell>
          <cell r="R71">
            <v>8206</v>
          </cell>
          <cell r="S71">
            <v>31.929878048780488</v>
          </cell>
          <cell r="T71">
            <v>34.391941391941394</v>
          </cell>
          <cell r="U71">
            <v>12.195776664280602</v>
          </cell>
        </row>
        <row r="72">
          <cell r="B72" t="str">
            <v>Delete this line</v>
          </cell>
          <cell r="C72">
            <v>10133</v>
          </cell>
          <cell r="D72">
            <v>405</v>
          </cell>
          <cell r="G72">
            <v>8206</v>
          </cell>
        </row>
        <row r="73">
          <cell r="B73" t="str">
            <v>LX450/470</v>
          </cell>
          <cell r="C73">
            <v>885</v>
          </cell>
          <cell r="D73">
            <v>35</v>
          </cell>
          <cell r="E73">
            <v>-8</v>
          </cell>
          <cell r="F73">
            <v>-21.96</v>
          </cell>
          <cell r="G73">
            <v>1237</v>
          </cell>
          <cell r="H73">
            <v>25.805555555555557</v>
          </cell>
          <cell r="I73">
            <v>24.886363636363637</v>
          </cell>
          <cell r="J73">
            <v>16.614906832298136</v>
          </cell>
          <cell r="L73" t="str">
            <v xml:space="preserve"> LX-450</v>
          </cell>
          <cell r="M73">
            <v>885</v>
          </cell>
          <cell r="N73">
            <v>35</v>
          </cell>
          <cell r="P73">
            <v>-8</v>
          </cell>
          <cell r="Q73">
            <v>-21.96</v>
          </cell>
          <cell r="R73">
            <v>1237</v>
          </cell>
          <cell r="S73">
            <v>25.805555555555557</v>
          </cell>
          <cell r="T73">
            <v>24.886363636363637</v>
          </cell>
          <cell r="U73">
            <v>16.614906832298136</v>
          </cell>
        </row>
        <row r="74">
          <cell r="L74" t="str">
            <v xml:space="preserve"> RX-300</v>
          </cell>
          <cell r="M74">
            <v>9248</v>
          </cell>
          <cell r="N74">
            <v>370</v>
          </cell>
          <cell r="P74">
            <v>62</v>
          </cell>
          <cell r="Q74">
            <v>14.680000000000007</v>
          </cell>
          <cell r="R74">
            <v>6969</v>
          </cell>
          <cell r="S74">
            <v>32.684931506849317</v>
          </cell>
          <cell r="T74">
            <v>36.060869565217388</v>
          </cell>
          <cell r="U74">
            <v>11.272176546949373</v>
          </cell>
        </row>
        <row r="75">
          <cell r="B75" t="str">
            <v>Delete this line</v>
          </cell>
          <cell r="C75">
            <v>65651</v>
          </cell>
          <cell r="D75">
            <v>2431.5185185185187</v>
          </cell>
          <cell r="G75">
            <v>104944</v>
          </cell>
        </row>
        <row r="76">
          <cell r="B76" t="str">
            <v>American Honda Monor Co.Inc.</v>
          </cell>
          <cell r="C76">
            <v>88035</v>
          </cell>
          <cell r="D76">
            <v>3521</v>
          </cell>
          <cell r="E76">
            <v>-58</v>
          </cell>
          <cell r="F76">
            <v>108.2800000000002</v>
          </cell>
          <cell r="G76">
            <v>182125</v>
          </cell>
          <cell r="H76">
            <v>53.988559059987629</v>
          </cell>
          <cell r="I76">
            <v>46.898541919805588</v>
          </cell>
          <cell r="J76">
            <v>51.875087979729471</v>
          </cell>
          <cell r="L76" t="str">
            <v>本田技研合計</v>
          </cell>
          <cell r="M76">
            <v>88035</v>
          </cell>
          <cell r="N76">
            <v>3521</v>
          </cell>
          <cell r="P76">
            <v>-58</v>
          </cell>
          <cell r="Q76">
            <v>108.2800000000002</v>
          </cell>
          <cell r="R76">
            <v>182125</v>
          </cell>
          <cell r="S76">
            <v>53.988559059987629</v>
          </cell>
          <cell r="T76">
            <v>46.898541919805588</v>
          </cell>
          <cell r="U76">
            <v>51.875087979729471</v>
          </cell>
        </row>
        <row r="77">
          <cell r="B77" t="str">
            <v>Total Honda Brand Car</v>
          </cell>
          <cell r="C77">
            <v>55934</v>
          </cell>
          <cell r="D77">
            <v>2237</v>
          </cell>
          <cell r="E77">
            <v>-87</v>
          </cell>
          <cell r="F77">
            <v>29.400000000000091</v>
          </cell>
          <cell r="G77">
            <v>130080</v>
          </cell>
          <cell r="H77">
            <v>63.320059731209554</v>
          </cell>
          <cell r="I77">
            <v>53.848759541984734</v>
          </cell>
          <cell r="J77">
            <v>61.810971913517882</v>
          </cell>
          <cell r="L77" t="str">
            <v>本田ブランド乗用車合計</v>
          </cell>
          <cell r="M77">
            <v>55934</v>
          </cell>
          <cell r="N77">
            <v>2237</v>
          </cell>
          <cell r="P77">
            <v>-87</v>
          </cell>
          <cell r="Q77">
            <v>29.400000000000091</v>
          </cell>
          <cell r="R77">
            <v>130080</v>
          </cell>
          <cell r="S77">
            <v>63.320059731209554</v>
          </cell>
          <cell r="T77">
            <v>53.848759541984734</v>
          </cell>
          <cell r="U77">
            <v>61.810971913517882</v>
          </cell>
        </row>
        <row r="78">
          <cell r="B78" t="str">
            <v>Delete this line</v>
          </cell>
          <cell r="C78">
            <v>55934</v>
          </cell>
          <cell r="D78">
            <v>2237</v>
          </cell>
          <cell r="E78">
            <v>0</v>
          </cell>
          <cell r="F78">
            <v>0</v>
          </cell>
          <cell r="G78">
            <v>130080</v>
          </cell>
          <cell r="H78" t="str">
            <v>NA</v>
          </cell>
          <cell r="I78" t="str">
            <v>NA</v>
          </cell>
          <cell r="J78" t="str">
            <v>NA</v>
          </cell>
          <cell r="L78" t="str">
            <v xml:space="preserve"> デルソル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B79" t="str">
            <v>Accord</v>
          </cell>
          <cell r="C79">
            <v>33933</v>
          </cell>
          <cell r="D79">
            <v>1357</v>
          </cell>
          <cell r="E79">
            <v>-91</v>
          </cell>
          <cell r="F79">
            <v>-17.480000000000018</v>
          </cell>
          <cell r="G79">
            <v>67851</v>
          </cell>
          <cell r="H79">
            <v>66.569735642661811</v>
          </cell>
          <cell r="I79">
            <v>57.546296296296298</v>
          </cell>
          <cell r="J79">
            <v>61.492355179096975</v>
          </cell>
          <cell r="L79" t="str">
            <v xml:space="preserve"> アコード</v>
          </cell>
          <cell r="M79">
            <v>33933</v>
          </cell>
          <cell r="N79">
            <v>1357</v>
          </cell>
          <cell r="P79">
            <v>-91</v>
          </cell>
          <cell r="Q79">
            <v>-17.480000000000018</v>
          </cell>
          <cell r="R79">
            <v>67851</v>
          </cell>
          <cell r="S79">
            <v>66.569735642661811</v>
          </cell>
          <cell r="T79">
            <v>57.546296296296298</v>
          </cell>
          <cell r="U79">
            <v>61.492355179096975</v>
          </cell>
        </row>
        <row r="80">
          <cell r="B80" t="str">
            <v>Civic</v>
          </cell>
          <cell r="C80">
            <v>20490</v>
          </cell>
          <cell r="D80">
            <v>820</v>
          </cell>
          <cell r="E80">
            <v>-9</v>
          </cell>
          <cell r="F80">
            <v>36.67999999999995</v>
          </cell>
          <cell r="G80">
            <v>55234</v>
          </cell>
          <cell r="H80">
            <v>56.613285883748517</v>
          </cell>
          <cell r="I80">
            <v>45.58098591549296</v>
          </cell>
          <cell r="J80">
            <v>63.353259251909911</v>
          </cell>
          <cell r="L80" t="str">
            <v xml:space="preserve"> シビック</v>
          </cell>
          <cell r="M80">
            <v>20490</v>
          </cell>
          <cell r="N80">
            <v>820</v>
          </cell>
          <cell r="P80">
            <v>-9</v>
          </cell>
          <cell r="Q80">
            <v>36.67999999999995</v>
          </cell>
          <cell r="R80">
            <v>55234</v>
          </cell>
          <cell r="S80">
            <v>56.613285883748517</v>
          </cell>
          <cell r="T80">
            <v>45.58098591549296</v>
          </cell>
          <cell r="U80">
            <v>63.353259251909911</v>
          </cell>
        </row>
        <row r="81">
          <cell r="B81" t="str">
            <v>Del Sol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NA</v>
          </cell>
          <cell r="I81" t="str">
            <v>NA</v>
          </cell>
          <cell r="J81" t="str">
            <v>NA</v>
          </cell>
          <cell r="L81" t="str">
            <v xml:space="preserve"> デルソル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  <cell r="S81" t="str">
            <v>NA</v>
          </cell>
          <cell r="T81" t="str">
            <v>NA</v>
          </cell>
          <cell r="U81" t="str">
            <v>NA</v>
          </cell>
        </row>
        <row r="82">
          <cell r="B82" t="str">
            <v>EV Plus</v>
          </cell>
          <cell r="C82">
            <v>0</v>
          </cell>
          <cell r="D82">
            <v>0</v>
          </cell>
          <cell r="E82">
            <v>0</v>
          </cell>
          <cell r="F82">
            <v>-0.04</v>
          </cell>
          <cell r="G82">
            <v>0</v>
          </cell>
          <cell r="H82" t="str">
            <v>NA</v>
          </cell>
          <cell r="I82" t="str">
            <v>NA</v>
          </cell>
          <cell r="J82">
            <v>325</v>
          </cell>
          <cell r="L82" t="str">
            <v xml:space="preserve"> EVプラス</v>
          </cell>
          <cell r="M82">
            <v>0</v>
          </cell>
          <cell r="N82">
            <v>0</v>
          </cell>
          <cell r="P82">
            <v>0</v>
          </cell>
          <cell r="Q82">
            <v>-0.04</v>
          </cell>
          <cell r="R82">
            <v>0</v>
          </cell>
          <cell r="S82" t="str">
            <v>NA</v>
          </cell>
          <cell r="T82" t="str">
            <v>NA</v>
          </cell>
          <cell r="U82">
            <v>325</v>
          </cell>
        </row>
        <row r="83">
          <cell r="B83" t="str">
            <v>Insight Hybrid</v>
          </cell>
          <cell r="C83">
            <v>286</v>
          </cell>
          <cell r="D83">
            <v>11</v>
          </cell>
          <cell r="E83">
            <v>0</v>
          </cell>
          <cell r="F83">
            <v>12</v>
          </cell>
          <cell r="G83">
            <v>3240</v>
          </cell>
          <cell r="H83">
            <v>0</v>
          </cell>
          <cell r="I83">
            <v>0</v>
          </cell>
          <cell r="J83">
            <v>0</v>
          </cell>
          <cell r="L83" t="str">
            <v xml:space="preserve"> インサイトハイブリッド</v>
          </cell>
          <cell r="M83">
            <v>286</v>
          </cell>
          <cell r="N83">
            <v>11</v>
          </cell>
          <cell r="P83">
            <v>0</v>
          </cell>
          <cell r="Q83">
            <v>12</v>
          </cell>
          <cell r="R83">
            <v>3240</v>
          </cell>
          <cell r="S83">
            <v>0</v>
          </cell>
          <cell r="T83">
            <v>0</v>
          </cell>
          <cell r="U83">
            <v>0</v>
          </cell>
        </row>
        <row r="84">
          <cell r="B84" t="str">
            <v>Prelude</v>
          </cell>
          <cell r="C84">
            <v>657</v>
          </cell>
          <cell r="D84">
            <v>26</v>
          </cell>
          <cell r="E84">
            <v>-4</v>
          </cell>
          <cell r="F84">
            <v>-0.35999999999999943</v>
          </cell>
          <cell r="G84">
            <v>2320</v>
          </cell>
          <cell r="H84">
            <v>84.178571428571431</v>
          </cell>
          <cell r="I84">
            <v>79.34375</v>
          </cell>
          <cell r="J84">
            <v>67.736248236953458</v>
          </cell>
          <cell r="L84" t="str">
            <v xml:space="preserve"> プレリュード</v>
          </cell>
          <cell r="M84">
            <v>657</v>
          </cell>
          <cell r="N84">
            <v>26</v>
          </cell>
          <cell r="P84">
            <v>-4</v>
          </cell>
          <cell r="Q84">
            <v>-0.35999999999999943</v>
          </cell>
          <cell r="R84">
            <v>2320</v>
          </cell>
          <cell r="S84">
            <v>84.178571428571431</v>
          </cell>
          <cell r="T84">
            <v>79.34375</v>
          </cell>
          <cell r="U84">
            <v>67.736248236953458</v>
          </cell>
        </row>
        <row r="85">
          <cell r="B85" t="str">
            <v>S2000</v>
          </cell>
          <cell r="C85">
            <v>568</v>
          </cell>
          <cell r="D85">
            <v>23</v>
          </cell>
          <cell r="E85">
            <v>20</v>
          </cell>
          <cell r="F85">
            <v>-1.3999999999999986</v>
          </cell>
          <cell r="G85">
            <v>1435</v>
          </cell>
          <cell r="H85">
            <v>37.655172413793103</v>
          </cell>
          <cell r="I85">
            <v>104.11111111111111</v>
          </cell>
          <cell r="J85">
            <v>26.710526315789476</v>
          </cell>
          <cell r="L85" t="str">
            <v xml:space="preserve">  S-2000</v>
          </cell>
          <cell r="M85">
            <v>568</v>
          </cell>
          <cell r="N85">
            <v>23</v>
          </cell>
          <cell r="P85">
            <v>20</v>
          </cell>
          <cell r="Q85">
            <v>-1.3999999999999986</v>
          </cell>
          <cell r="R85">
            <v>1435</v>
          </cell>
          <cell r="S85">
            <v>37.655172413793103</v>
          </cell>
          <cell r="T85">
            <v>104.11111111111111</v>
          </cell>
          <cell r="U85">
            <v>26.710526315789476</v>
          </cell>
        </row>
        <row r="86">
          <cell r="B86" t="str">
            <v>Total Honda Brand Truck</v>
          </cell>
          <cell r="C86">
            <v>18524</v>
          </cell>
          <cell r="D86">
            <v>742</v>
          </cell>
          <cell r="E86">
            <v>-14</v>
          </cell>
          <cell r="F86">
            <v>-80.159999999999968</v>
          </cell>
          <cell r="G86">
            <v>27488</v>
          </cell>
          <cell r="H86">
            <v>33.898448519040905</v>
          </cell>
          <cell r="I86">
            <v>29.377593360995849</v>
          </cell>
          <cell r="J86">
            <v>29.724010340108471</v>
          </cell>
          <cell r="L86" t="str">
            <v>本田ブランドトラック合計</v>
          </cell>
          <cell r="M86">
            <v>18524</v>
          </cell>
          <cell r="N86">
            <v>742</v>
          </cell>
          <cell r="P86">
            <v>-14</v>
          </cell>
          <cell r="Q86">
            <v>-80.159999999999968</v>
          </cell>
          <cell r="R86">
            <v>27488</v>
          </cell>
          <cell r="S86">
            <v>33.898448519040905</v>
          </cell>
          <cell r="T86">
            <v>29.377593360995849</v>
          </cell>
          <cell r="U86">
            <v>29.724010340108471</v>
          </cell>
        </row>
        <row r="87">
          <cell r="B87" t="str">
            <v>Delete this line</v>
          </cell>
          <cell r="C87">
            <v>18524</v>
          </cell>
          <cell r="D87">
            <v>742</v>
          </cell>
          <cell r="E87">
            <v>-5.9120370370370381</v>
          </cell>
          <cell r="F87">
            <v>-6.7293447293447315</v>
          </cell>
          <cell r="G87">
            <v>27488</v>
          </cell>
          <cell r="H87">
            <v>73.209133024487102</v>
          </cell>
          <cell r="I87">
            <v>75.280808080808086</v>
          </cell>
          <cell r="J87">
            <v>89.293251533742335</v>
          </cell>
          <cell r="L87" t="str">
            <v xml:space="preserve"> パスポート</v>
          </cell>
          <cell r="M87">
            <v>1511</v>
          </cell>
          <cell r="N87">
            <v>55.962962962962962</v>
          </cell>
          <cell r="P87">
            <v>-5.9120370370370381</v>
          </cell>
          <cell r="Q87">
            <v>-6.7293447293447315</v>
          </cell>
          <cell r="R87">
            <v>4097</v>
          </cell>
          <cell r="S87">
            <v>73.209133024487102</v>
          </cell>
          <cell r="T87">
            <v>75.280808080808086</v>
          </cell>
          <cell r="U87">
            <v>89.293251533742335</v>
          </cell>
        </row>
        <row r="88">
          <cell r="B88" t="str">
            <v>CRV</v>
          </cell>
          <cell r="C88">
            <v>7643</v>
          </cell>
          <cell r="D88">
            <v>306</v>
          </cell>
          <cell r="E88">
            <v>-25</v>
          </cell>
          <cell r="F88">
            <v>-86.56</v>
          </cell>
          <cell r="G88">
            <v>17708</v>
          </cell>
          <cell r="H88">
            <v>45.702205882352942</v>
          </cell>
          <cell r="I88">
            <v>35.565656565656568</v>
          </cell>
          <cell r="J88">
            <v>31.23326639892905</v>
          </cell>
          <cell r="L88" t="str">
            <v xml:space="preserve"> CR-V</v>
          </cell>
          <cell r="M88">
            <v>7643</v>
          </cell>
          <cell r="N88">
            <v>306</v>
          </cell>
          <cell r="P88">
            <v>-25</v>
          </cell>
          <cell r="Q88">
            <v>-86.56</v>
          </cell>
          <cell r="R88">
            <v>17708</v>
          </cell>
          <cell r="S88">
            <v>45.702205882352942</v>
          </cell>
          <cell r="T88">
            <v>35.565656565656568</v>
          </cell>
          <cell r="U88">
            <v>31.23326639892905</v>
          </cell>
        </row>
        <row r="89">
          <cell r="B89" t="str">
            <v>Odyssey</v>
          </cell>
          <cell r="C89">
            <v>9391</v>
          </cell>
          <cell r="D89">
            <v>376</v>
          </cell>
          <cell r="E89">
            <v>26</v>
          </cell>
          <cell r="F89">
            <v>8.2400000000000091</v>
          </cell>
          <cell r="G89">
            <v>3848</v>
          </cell>
          <cell r="H89">
            <v>14.57840616966581</v>
          </cell>
          <cell r="I89">
            <v>13.991735537190083</v>
          </cell>
          <cell r="J89">
            <v>19.458451518016599</v>
          </cell>
          <cell r="L89" t="str">
            <v xml:space="preserve"> オデェッセイ</v>
          </cell>
          <cell r="M89">
            <v>9391</v>
          </cell>
          <cell r="N89">
            <v>376</v>
          </cell>
          <cell r="P89">
            <v>26</v>
          </cell>
          <cell r="Q89">
            <v>8.2400000000000091</v>
          </cell>
          <cell r="R89">
            <v>3848</v>
          </cell>
          <cell r="S89">
            <v>14.57840616966581</v>
          </cell>
          <cell r="T89">
            <v>13.991735537190083</v>
          </cell>
          <cell r="U89">
            <v>19.458451518016599</v>
          </cell>
        </row>
        <row r="90">
          <cell r="B90" t="str">
            <v>Passport</v>
          </cell>
          <cell r="C90">
            <v>1490</v>
          </cell>
          <cell r="D90">
            <v>60</v>
          </cell>
          <cell r="E90">
            <v>-15</v>
          </cell>
          <cell r="F90">
            <v>-1.8400000000000034</v>
          </cell>
          <cell r="G90">
            <v>5932</v>
          </cell>
          <cell r="H90">
            <v>123.58333333333333</v>
          </cell>
          <cell r="I90">
            <v>88.857142857142861</v>
          </cell>
          <cell r="J90">
            <v>97.291332263242367</v>
          </cell>
          <cell r="L90" t="str">
            <v xml:space="preserve"> パスポート</v>
          </cell>
          <cell r="M90">
            <v>1490</v>
          </cell>
          <cell r="N90">
            <v>60</v>
          </cell>
          <cell r="P90">
            <v>-15</v>
          </cell>
          <cell r="Q90">
            <v>-1.8400000000000034</v>
          </cell>
          <cell r="R90">
            <v>5932</v>
          </cell>
          <cell r="S90">
            <v>123.58333333333333</v>
          </cell>
          <cell r="T90">
            <v>88.857142857142861</v>
          </cell>
          <cell r="U90">
            <v>97.291332263242367</v>
          </cell>
        </row>
        <row r="91">
          <cell r="B91" t="str">
            <v>Total Acura Car</v>
          </cell>
          <cell r="C91">
            <v>10118</v>
          </cell>
          <cell r="D91">
            <v>405</v>
          </cell>
          <cell r="E91">
            <v>-16</v>
          </cell>
          <cell r="F91">
            <v>6.0400000000000205</v>
          </cell>
          <cell r="G91">
            <v>23164</v>
          </cell>
          <cell r="H91">
            <v>59.37741046831956</v>
          </cell>
          <cell r="I91">
            <v>49.142480211081796</v>
          </cell>
          <cell r="J91">
            <v>45.052666965486331</v>
          </cell>
          <cell r="L91" t="str">
            <v>アキュラ乗用車合計</v>
          </cell>
          <cell r="M91">
            <v>10118</v>
          </cell>
          <cell r="N91">
            <v>405</v>
          </cell>
          <cell r="P91">
            <v>-16</v>
          </cell>
          <cell r="Q91">
            <v>6.0400000000000205</v>
          </cell>
          <cell r="R91">
            <v>23164</v>
          </cell>
          <cell r="S91">
            <v>59.37741046831956</v>
          </cell>
          <cell r="T91">
            <v>49.142480211081796</v>
          </cell>
          <cell r="U91">
            <v>45.052666965486331</v>
          </cell>
        </row>
        <row r="92">
          <cell r="B92" t="str">
            <v>Delete this line</v>
          </cell>
          <cell r="C92">
            <v>10118</v>
          </cell>
          <cell r="D92">
            <v>405</v>
          </cell>
          <cell r="E92">
            <v>0.33796296296296297</v>
          </cell>
          <cell r="F92">
            <v>0.32193732193732194</v>
          </cell>
          <cell r="G92">
            <v>23164</v>
          </cell>
          <cell r="H92">
            <v>111.17647058823529</v>
          </cell>
          <cell r="I92">
            <v>284.57142857142856</v>
          </cell>
          <cell r="J92">
            <v>201.5</v>
          </cell>
          <cell r="L92" t="str">
            <v xml:space="preserve"> NS-X</v>
          </cell>
          <cell r="M92">
            <v>17</v>
          </cell>
          <cell r="N92">
            <v>0.62962962962962965</v>
          </cell>
          <cell r="P92">
            <v>0.33796296296296297</v>
          </cell>
          <cell r="Q92">
            <v>0.32193732193732194</v>
          </cell>
          <cell r="R92">
            <v>70</v>
          </cell>
          <cell r="S92">
            <v>111.17647058823529</v>
          </cell>
          <cell r="T92">
            <v>284.57142857142856</v>
          </cell>
          <cell r="U92">
            <v>201.5</v>
          </cell>
        </row>
        <row r="93">
          <cell r="B93" t="str">
            <v>CL</v>
          </cell>
          <cell r="C93">
            <v>1720</v>
          </cell>
          <cell r="D93">
            <v>69</v>
          </cell>
          <cell r="E93">
            <v>-10</v>
          </cell>
          <cell r="F93">
            <v>10.68</v>
          </cell>
          <cell r="G93">
            <v>7183</v>
          </cell>
          <cell r="H93">
            <v>97.220588235294116</v>
          </cell>
          <cell r="I93">
            <v>76.615384615384613</v>
          </cell>
          <cell r="J93">
            <v>57.798325191905093</v>
          </cell>
          <cell r="L93" t="str">
            <v xml:space="preserve"> CL</v>
          </cell>
          <cell r="M93">
            <v>1720</v>
          </cell>
          <cell r="N93">
            <v>69</v>
          </cell>
          <cell r="P93">
            <v>-10</v>
          </cell>
          <cell r="Q93">
            <v>10.68</v>
          </cell>
          <cell r="R93">
            <v>7183</v>
          </cell>
          <cell r="S93">
            <v>97.220588235294116</v>
          </cell>
          <cell r="T93">
            <v>76.615384615384613</v>
          </cell>
          <cell r="U93">
            <v>57.798325191905093</v>
          </cell>
        </row>
        <row r="94">
          <cell r="B94" t="str">
            <v>Integra</v>
          </cell>
          <cell r="C94">
            <v>1539</v>
          </cell>
          <cell r="D94">
            <v>62</v>
          </cell>
          <cell r="E94">
            <v>-7</v>
          </cell>
          <cell r="F94">
            <v>-5</v>
          </cell>
          <cell r="G94">
            <v>4854</v>
          </cell>
          <cell r="H94">
            <v>78.098039215686271</v>
          </cell>
          <cell r="I94">
            <v>46.810344827586206</v>
          </cell>
          <cell r="J94">
            <v>115.23214285714286</v>
          </cell>
          <cell r="L94" t="str">
            <v xml:space="preserve"> インテグラ</v>
          </cell>
          <cell r="M94">
            <v>1539</v>
          </cell>
          <cell r="N94">
            <v>62</v>
          </cell>
          <cell r="P94">
            <v>-7</v>
          </cell>
          <cell r="Q94">
            <v>-5</v>
          </cell>
          <cell r="R94">
            <v>4854</v>
          </cell>
          <cell r="S94">
            <v>78.098039215686271</v>
          </cell>
          <cell r="T94">
            <v>46.810344827586206</v>
          </cell>
          <cell r="U94">
            <v>115.23214285714286</v>
          </cell>
        </row>
        <row r="95">
          <cell r="B95" t="str">
            <v>Legend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NA</v>
          </cell>
          <cell r="I95" t="str">
            <v>NA</v>
          </cell>
          <cell r="J95" t="str">
            <v>NA</v>
          </cell>
          <cell r="L95" t="str">
            <v xml:space="preserve"> レジェンド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B96" t="str">
            <v>NS-X</v>
          </cell>
          <cell r="C96">
            <v>8</v>
          </cell>
          <cell r="D96">
            <v>0</v>
          </cell>
          <cell r="E96">
            <v>0</v>
          </cell>
          <cell r="F96">
            <v>-0.68</v>
          </cell>
          <cell r="G96">
            <v>54</v>
          </cell>
          <cell r="H96" t="str">
            <v>NA</v>
          </cell>
          <cell r="I96" t="str">
            <v>NA</v>
          </cell>
          <cell r="J96">
            <v>101.47058823529412</v>
          </cell>
          <cell r="L96" t="str">
            <v xml:space="preserve"> NS-X</v>
          </cell>
          <cell r="M96">
            <v>8</v>
          </cell>
          <cell r="N96">
            <v>0</v>
          </cell>
          <cell r="P96">
            <v>0</v>
          </cell>
          <cell r="Q96">
            <v>-0.68</v>
          </cell>
          <cell r="R96">
            <v>54</v>
          </cell>
          <cell r="S96" t="str">
            <v>NA</v>
          </cell>
          <cell r="T96" t="str">
            <v>NA</v>
          </cell>
          <cell r="U96">
            <v>101.47058823529412</v>
          </cell>
        </row>
        <row r="97">
          <cell r="B97" t="str">
            <v>RL</v>
          </cell>
          <cell r="C97">
            <v>1485</v>
          </cell>
          <cell r="D97">
            <v>59</v>
          </cell>
          <cell r="E97">
            <v>15</v>
          </cell>
          <cell r="F97">
            <v>11.600000000000001</v>
          </cell>
          <cell r="G97">
            <v>2622</v>
          </cell>
          <cell r="H97">
            <v>59.28846153846154</v>
          </cell>
          <cell r="I97">
            <v>91.756756756756758</v>
          </cell>
          <cell r="J97">
            <v>54.950495049504951</v>
          </cell>
          <cell r="L97" t="str">
            <v xml:space="preserve"> RL</v>
          </cell>
          <cell r="M97">
            <v>1485</v>
          </cell>
          <cell r="N97">
            <v>59</v>
          </cell>
          <cell r="P97">
            <v>15</v>
          </cell>
          <cell r="Q97">
            <v>11.600000000000001</v>
          </cell>
          <cell r="R97">
            <v>2622</v>
          </cell>
          <cell r="S97">
            <v>59.28846153846154</v>
          </cell>
          <cell r="T97">
            <v>91.756756756756758</v>
          </cell>
          <cell r="U97">
            <v>54.950495049504951</v>
          </cell>
        </row>
        <row r="98">
          <cell r="B98" t="str">
            <v>TL</v>
          </cell>
          <cell r="C98">
            <v>5366</v>
          </cell>
          <cell r="D98">
            <v>215</v>
          </cell>
          <cell r="E98">
            <v>-14</v>
          </cell>
          <cell r="F98">
            <v>-9.5999999999999943</v>
          </cell>
          <cell r="G98">
            <v>8451</v>
          </cell>
          <cell r="H98">
            <v>40.958115183246072</v>
          </cell>
          <cell r="I98">
            <v>31.595121951219511</v>
          </cell>
          <cell r="J98">
            <v>20.074775672981058</v>
          </cell>
          <cell r="L98" t="str">
            <v xml:space="preserve"> TL</v>
          </cell>
          <cell r="M98">
            <v>5366</v>
          </cell>
          <cell r="N98">
            <v>215</v>
          </cell>
          <cell r="P98">
            <v>-14</v>
          </cell>
          <cell r="Q98">
            <v>-9.5999999999999943</v>
          </cell>
          <cell r="R98">
            <v>8451</v>
          </cell>
          <cell r="S98">
            <v>40.958115183246072</v>
          </cell>
          <cell r="T98">
            <v>31.595121951219511</v>
          </cell>
          <cell r="U98">
            <v>20.074775672981058</v>
          </cell>
        </row>
        <row r="99">
          <cell r="B99" t="str">
            <v>SLX Truck</v>
          </cell>
          <cell r="C99">
            <v>0</v>
          </cell>
          <cell r="D99">
            <v>0</v>
          </cell>
          <cell r="E99">
            <v>0</v>
          </cell>
          <cell r="F99">
            <v>-1.96</v>
          </cell>
          <cell r="G99">
            <v>0</v>
          </cell>
          <cell r="H99" t="str">
            <v>NA</v>
          </cell>
          <cell r="I99" t="str">
            <v>NA</v>
          </cell>
          <cell r="J99">
            <v>126.0204081632653</v>
          </cell>
        </row>
        <row r="101">
          <cell r="B101" t="str">
            <v>Nissan Motor Corp. in U.S.A</v>
          </cell>
          <cell r="C101">
            <v>55522</v>
          </cell>
          <cell r="D101">
            <v>2220</v>
          </cell>
          <cell r="E101">
            <v>-66</v>
          </cell>
          <cell r="F101">
            <v>87.039999999999964</v>
          </cell>
          <cell r="G101">
            <v>173666</v>
          </cell>
          <cell r="H101">
            <v>86.975760456273761</v>
          </cell>
          <cell r="I101">
            <v>74.246543778801836</v>
          </cell>
          <cell r="J101">
            <v>66.736078058067591</v>
          </cell>
          <cell r="L101" t="str">
            <v>日産自動車合計</v>
          </cell>
          <cell r="M101">
            <v>55522</v>
          </cell>
          <cell r="N101">
            <v>2220</v>
          </cell>
          <cell r="P101">
            <v>-66</v>
          </cell>
          <cell r="Q101">
            <v>87.039999999999964</v>
          </cell>
          <cell r="R101">
            <v>173666</v>
          </cell>
          <cell r="S101">
            <v>86.975760456273761</v>
          </cell>
          <cell r="T101">
            <v>74.246543778801836</v>
          </cell>
          <cell r="U101">
            <v>66.736078058067591</v>
          </cell>
        </row>
        <row r="102">
          <cell r="B102" t="str">
            <v>Delete this line</v>
          </cell>
          <cell r="C102">
            <v>55522</v>
          </cell>
          <cell r="D102">
            <v>2220</v>
          </cell>
          <cell r="G102">
            <v>173666</v>
          </cell>
        </row>
        <row r="103">
          <cell r="B103" t="str">
            <v>Total Nissan Brand Car</v>
          </cell>
          <cell r="C103">
            <v>27362</v>
          </cell>
          <cell r="D103">
            <v>1094</v>
          </cell>
          <cell r="E103">
            <v>-88</v>
          </cell>
          <cell r="F103">
            <v>159.91999999999996</v>
          </cell>
          <cell r="G103">
            <v>78884</v>
          </cell>
          <cell r="H103">
            <v>76.064272211720223</v>
          </cell>
          <cell r="I103">
            <v>66.808900523560212</v>
          </cell>
          <cell r="J103">
            <v>72.4378674505612</v>
          </cell>
          <cell r="L103" t="str">
            <v>日産ブランド乗用車合計</v>
          </cell>
          <cell r="M103">
            <v>27362</v>
          </cell>
          <cell r="N103">
            <v>1094</v>
          </cell>
          <cell r="P103">
            <v>-88</v>
          </cell>
          <cell r="Q103">
            <v>159.91999999999996</v>
          </cell>
          <cell r="R103">
            <v>78884</v>
          </cell>
          <cell r="S103">
            <v>76.064272211720223</v>
          </cell>
          <cell r="T103">
            <v>66.808900523560212</v>
          </cell>
          <cell r="U103">
            <v>72.4378674505612</v>
          </cell>
        </row>
        <row r="104">
          <cell r="B104" t="str">
            <v>Delete this line</v>
          </cell>
          <cell r="C104">
            <v>27362</v>
          </cell>
          <cell r="D104">
            <v>1094</v>
          </cell>
          <cell r="G104">
            <v>78884</v>
          </cell>
          <cell r="M104">
            <v>32105</v>
          </cell>
          <cell r="N104">
            <v>1189.0740740740739</v>
          </cell>
          <cell r="P104">
            <v>0</v>
          </cell>
          <cell r="Q104">
            <v>0</v>
          </cell>
          <cell r="R104">
            <v>55414</v>
          </cell>
          <cell r="S104">
            <v>0</v>
          </cell>
          <cell r="T104">
            <v>0</v>
          </cell>
          <cell r="U104">
            <v>0</v>
          </cell>
        </row>
        <row r="105">
          <cell r="B105" t="str">
            <v>200SX</v>
          </cell>
          <cell r="C105">
            <v>0</v>
          </cell>
          <cell r="D105">
            <v>0</v>
          </cell>
          <cell r="E105">
            <v>0</v>
          </cell>
          <cell r="F105">
            <v>-0.12</v>
          </cell>
          <cell r="G105">
            <v>3</v>
          </cell>
          <cell r="H105" t="str">
            <v>NA</v>
          </cell>
          <cell r="I105" t="str">
            <v>NA</v>
          </cell>
          <cell r="J105">
            <v>116.66666666666667</v>
          </cell>
          <cell r="L105" t="str">
            <v xml:space="preserve"> 200SX</v>
          </cell>
          <cell r="M105">
            <v>0</v>
          </cell>
          <cell r="N105">
            <v>0</v>
          </cell>
          <cell r="P105">
            <v>0</v>
          </cell>
          <cell r="Q105">
            <v>-0.12</v>
          </cell>
          <cell r="R105">
            <v>3</v>
          </cell>
          <cell r="S105" t="str">
            <v>NA</v>
          </cell>
          <cell r="T105" t="str">
            <v>NA</v>
          </cell>
          <cell r="U105">
            <v>116.66666666666667</v>
          </cell>
        </row>
        <row r="106">
          <cell r="B106" t="str">
            <v>240SX</v>
          </cell>
          <cell r="C106">
            <v>0</v>
          </cell>
          <cell r="D106">
            <v>0</v>
          </cell>
          <cell r="E106">
            <v>0</v>
          </cell>
          <cell r="F106">
            <v>-0.08</v>
          </cell>
          <cell r="G106">
            <v>0</v>
          </cell>
          <cell r="H106" t="str">
            <v>NA</v>
          </cell>
          <cell r="I106" t="str">
            <v>NA</v>
          </cell>
          <cell r="J106">
            <v>237.5</v>
          </cell>
          <cell r="L106" t="str">
            <v xml:space="preserve"> 240SX</v>
          </cell>
          <cell r="M106">
            <v>0</v>
          </cell>
          <cell r="N106">
            <v>0</v>
          </cell>
          <cell r="P106">
            <v>0</v>
          </cell>
          <cell r="Q106">
            <v>-0.08</v>
          </cell>
          <cell r="R106">
            <v>0</v>
          </cell>
          <cell r="S106" t="str">
            <v>NA</v>
          </cell>
          <cell r="T106" t="str">
            <v>NA</v>
          </cell>
          <cell r="U106">
            <v>237.5</v>
          </cell>
        </row>
        <row r="107">
          <cell r="B107" t="str">
            <v>300ZX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6</v>
          </cell>
          <cell r="H107" t="str">
            <v>NA</v>
          </cell>
          <cell r="I107" t="str">
            <v>NA</v>
          </cell>
          <cell r="J107" t="str">
            <v>NA</v>
          </cell>
          <cell r="L107" t="str">
            <v xml:space="preserve"> 300ZX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6</v>
          </cell>
          <cell r="S107" t="str">
            <v>NA</v>
          </cell>
          <cell r="T107" t="str">
            <v>NA</v>
          </cell>
          <cell r="U107" t="str">
            <v>NA</v>
          </cell>
        </row>
        <row r="108">
          <cell r="B108" t="str">
            <v>Altima</v>
          </cell>
          <cell r="C108">
            <v>9933</v>
          </cell>
          <cell r="D108">
            <v>397</v>
          </cell>
          <cell r="E108">
            <v>15</v>
          </cell>
          <cell r="F108">
            <v>58.360000000000014</v>
          </cell>
          <cell r="G108">
            <v>27934</v>
          </cell>
          <cell r="H108">
            <v>75.776041666666671</v>
          </cell>
          <cell r="I108">
            <v>73.997289972899722</v>
          </cell>
          <cell r="J108">
            <v>84.608770421324166</v>
          </cell>
          <cell r="L108" t="str">
            <v xml:space="preserve"> アルティマ</v>
          </cell>
          <cell r="M108">
            <v>9933</v>
          </cell>
          <cell r="N108">
            <v>397</v>
          </cell>
          <cell r="P108">
            <v>15</v>
          </cell>
          <cell r="Q108">
            <v>58.360000000000014</v>
          </cell>
          <cell r="R108">
            <v>27934</v>
          </cell>
          <cell r="S108">
            <v>75.776041666666671</v>
          </cell>
          <cell r="T108">
            <v>73.997289972899722</v>
          </cell>
          <cell r="U108">
            <v>84.608770421324166</v>
          </cell>
        </row>
        <row r="109">
          <cell r="B109" t="str">
            <v xml:space="preserve">Nissan Altra 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NA</v>
          </cell>
          <cell r="I109" t="str">
            <v>NA</v>
          </cell>
          <cell r="J109" t="str">
            <v>NA</v>
          </cell>
          <cell r="L109" t="str">
            <v xml:space="preserve"> アルトラEV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  <cell r="S109" t="str">
            <v>NA</v>
          </cell>
          <cell r="T109" t="str">
            <v>NA</v>
          </cell>
          <cell r="U109" t="str">
            <v>NA</v>
          </cell>
        </row>
        <row r="110">
          <cell r="B110" t="str">
            <v>Maxima</v>
          </cell>
          <cell r="C110">
            <v>8221</v>
          </cell>
          <cell r="D110">
            <v>329</v>
          </cell>
          <cell r="E110">
            <v>-82</v>
          </cell>
          <cell r="F110">
            <v>-96.04000000000002</v>
          </cell>
          <cell r="G110">
            <v>24808</v>
          </cell>
          <cell r="H110">
            <v>70.793750000000003</v>
          </cell>
          <cell r="I110">
            <v>55.139303482587067</v>
          </cell>
          <cell r="J110">
            <v>63.409768291510431</v>
          </cell>
          <cell r="L110" t="str">
            <v xml:space="preserve"> マキシマ</v>
          </cell>
          <cell r="M110">
            <v>8221</v>
          </cell>
          <cell r="N110">
            <v>329</v>
          </cell>
          <cell r="P110">
            <v>-82</v>
          </cell>
          <cell r="Q110">
            <v>-96.04000000000002</v>
          </cell>
          <cell r="R110">
            <v>24808</v>
          </cell>
          <cell r="S110">
            <v>70.793750000000003</v>
          </cell>
          <cell r="T110">
            <v>55.139303482587067</v>
          </cell>
          <cell r="U110">
            <v>63.409768291510431</v>
          </cell>
        </row>
        <row r="111">
          <cell r="B111" t="str">
            <v>Sentra</v>
          </cell>
          <cell r="C111">
            <v>9208</v>
          </cell>
          <cell r="D111">
            <v>368</v>
          </cell>
          <cell r="E111">
            <v>-20</v>
          </cell>
          <cell r="F111">
            <v>198.8</v>
          </cell>
          <cell r="G111">
            <v>26133</v>
          </cell>
          <cell r="H111">
            <v>80.887323943661968</v>
          </cell>
          <cell r="I111">
            <v>72.221333333333334</v>
          </cell>
          <cell r="J111">
            <v>70.928297055057627</v>
          </cell>
          <cell r="L111" t="str">
            <v xml:space="preserve"> セントラ</v>
          </cell>
          <cell r="M111">
            <v>9208</v>
          </cell>
          <cell r="N111">
            <v>368</v>
          </cell>
          <cell r="P111">
            <v>-20</v>
          </cell>
          <cell r="Q111">
            <v>198.8</v>
          </cell>
          <cell r="R111">
            <v>26133</v>
          </cell>
          <cell r="S111">
            <v>80.887323943661968</v>
          </cell>
          <cell r="T111">
            <v>72.221333333333334</v>
          </cell>
          <cell r="U111">
            <v>70.928297055057627</v>
          </cell>
        </row>
        <row r="112">
          <cell r="B112" t="str">
            <v>Total Nissan Brand Light Truck</v>
          </cell>
          <cell r="C112">
            <v>23228</v>
          </cell>
          <cell r="D112">
            <v>929</v>
          </cell>
          <cell r="E112">
            <v>39</v>
          </cell>
          <cell r="F112">
            <v>-40.759999999999991</v>
          </cell>
          <cell r="G112">
            <v>74607</v>
          </cell>
          <cell r="H112">
            <v>89.789227166276348</v>
          </cell>
          <cell r="I112">
            <v>81.617177914110428</v>
          </cell>
          <cell r="J112">
            <v>60.743663105190222</v>
          </cell>
          <cell r="L112" t="str">
            <v>日産ブランドトラック合計</v>
          </cell>
          <cell r="M112">
            <v>23228</v>
          </cell>
          <cell r="N112">
            <v>929</v>
          </cell>
          <cell r="P112">
            <v>39</v>
          </cell>
          <cell r="Q112">
            <v>-40.759999999999991</v>
          </cell>
          <cell r="R112">
            <v>74607</v>
          </cell>
          <cell r="S112">
            <v>89.789227166276348</v>
          </cell>
          <cell r="T112">
            <v>81.617177914110428</v>
          </cell>
          <cell r="U112">
            <v>60.743663105190222</v>
          </cell>
        </row>
        <row r="113">
          <cell r="B113" t="str">
            <v>Delete this line</v>
          </cell>
          <cell r="C113">
            <v>23228</v>
          </cell>
          <cell r="D113">
            <v>929</v>
          </cell>
          <cell r="G113">
            <v>74607</v>
          </cell>
        </row>
        <row r="114">
          <cell r="B114" t="str">
            <v>Pickup</v>
          </cell>
          <cell r="C114">
            <v>8806</v>
          </cell>
          <cell r="D114">
            <v>352</v>
          </cell>
          <cell r="E114">
            <v>0</v>
          </cell>
          <cell r="F114">
            <v>320</v>
          </cell>
          <cell r="G114">
            <v>31841</v>
          </cell>
          <cell r="H114">
            <v>104.50937500000001</v>
          </cell>
          <cell r="I114">
            <v>96.342857142857142</v>
          </cell>
          <cell r="J114" t="str">
            <v>NA</v>
          </cell>
          <cell r="L114" t="str">
            <v xml:space="preserve"> 小型ピックアップ</v>
          </cell>
          <cell r="M114">
            <v>8806</v>
          </cell>
          <cell r="N114">
            <v>352</v>
          </cell>
          <cell r="P114">
            <v>0</v>
          </cell>
          <cell r="Q114">
            <v>320</v>
          </cell>
          <cell r="R114">
            <v>31841</v>
          </cell>
          <cell r="S114">
            <v>104.50937500000001</v>
          </cell>
          <cell r="T114">
            <v>96.342857142857142</v>
          </cell>
          <cell r="U114" t="str">
            <v>NA</v>
          </cell>
        </row>
        <row r="115">
          <cell r="B115" t="str">
            <v>Pathfinder</v>
          </cell>
          <cell r="C115">
            <v>5748</v>
          </cell>
          <cell r="D115">
            <v>230</v>
          </cell>
          <cell r="E115">
            <v>30</v>
          </cell>
          <cell r="F115">
            <v>25.759999999999991</v>
          </cell>
          <cell r="G115">
            <v>18820</v>
          </cell>
          <cell r="H115">
            <v>99.407766990291265</v>
          </cell>
          <cell r="I115">
            <v>98.142045454545453</v>
          </cell>
          <cell r="J115">
            <v>60.990901020861074</v>
          </cell>
          <cell r="L115" t="str">
            <v xml:space="preserve"> パスファインダー</v>
          </cell>
          <cell r="M115">
            <v>5748</v>
          </cell>
          <cell r="N115">
            <v>230</v>
          </cell>
          <cell r="P115">
            <v>30</v>
          </cell>
          <cell r="Q115">
            <v>25.759999999999991</v>
          </cell>
          <cell r="R115">
            <v>18820</v>
          </cell>
          <cell r="S115">
            <v>99.407766990291265</v>
          </cell>
          <cell r="T115">
            <v>98.142045454545453</v>
          </cell>
          <cell r="U115">
            <v>60.990901020861074</v>
          </cell>
        </row>
        <row r="116">
          <cell r="B116" t="str">
            <v>Quest</v>
          </cell>
          <cell r="C116">
            <v>2106</v>
          </cell>
          <cell r="D116">
            <v>84</v>
          </cell>
          <cell r="E116">
            <v>1</v>
          </cell>
          <cell r="F116">
            <v>-34.28</v>
          </cell>
          <cell r="G116">
            <v>7018</v>
          </cell>
          <cell r="H116">
            <v>77.7</v>
          </cell>
          <cell r="I116">
            <v>63.443037974683541</v>
          </cell>
          <cell r="J116">
            <v>90.890794539726983</v>
          </cell>
          <cell r="L116" t="str">
            <v xml:space="preserve"> クエスト</v>
          </cell>
          <cell r="M116">
            <v>2106</v>
          </cell>
          <cell r="N116">
            <v>84</v>
          </cell>
          <cell r="P116">
            <v>1</v>
          </cell>
          <cell r="Q116">
            <v>-34.28</v>
          </cell>
          <cell r="R116">
            <v>7018</v>
          </cell>
          <cell r="S116">
            <v>77.7</v>
          </cell>
          <cell r="T116">
            <v>63.443037974683541</v>
          </cell>
          <cell r="U116">
            <v>90.890794539726983</v>
          </cell>
        </row>
        <row r="117">
          <cell r="B117" t="str">
            <v>Nissan Xterra</v>
          </cell>
          <cell r="C117">
            <v>6568</v>
          </cell>
          <cell r="D117">
            <v>263</v>
          </cell>
          <cell r="E117">
            <v>0</v>
          </cell>
          <cell r="F117">
            <v>-24.319999999999993</v>
          </cell>
          <cell r="G117">
            <v>16928</v>
          </cell>
          <cell r="H117">
            <v>66.97570850202429</v>
          </cell>
          <cell r="I117">
            <v>56.443089430894311</v>
          </cell>
          <cell r="J117">
            <v>23.901665929529706</v>
          </cell>
          <cell r="L117" t="str">
            <v xml:space="preserve"> エクステラ</v>
          </cell>
          <cell r="M117">
            <v>6568</v>
          </cell>
          <cell r="N117">
            <v>263</v>
          </cell>
          <cell r="P117">
            <v>0</v>
          </cell>
          <cell r="Q117">
            <v>-24.319999999999993</v>
          </cell>
          <cell r="R117">
            <v>16928</v>
          </cell>
          <cell r="S117">
            <v>66.97570850202429</v>
          </cell>
          <cell r="T117">
            <v>56.443089430894311</v>
          </cell>
          <cell r="U117">
            <v>23.901665929529706</v>
          </cell>
        </row>
        <row r="118">
          <cell r="B118" t="str">
            <v>Total Infiniti Car</v>
          </cell>
          <cell r="C118">
            <v>3448</v>
          </cell>
          <cell r="D118">
            <v>138</v>
          </cell>
          <cell r="E118">
            <v>-11</v>
          </cell>
          <cell r="F118">
            <v>-35.879999999999995</v>
          </cell>
          <cell r="G118">
            <v>13582</v>
          </cell>
          <cell r="H118">
            <v>140.66666666666666</v>
          </cell>
          <cell r="I118">
            <v>83.43624161073825</v>
          </cell>
          <cell r="J118">
            <v>61.588451805843114</v>
          </cell>
          <cell r="L118" t="str">
            <v>インフィニティ乗用車合計</v>
          </cell>
          <cell r="M118">
            <v>3448</v>
          </cell>
          <cell r="N118">
            <v>138</v>
          </cell>
          <cell r="P118">
            <v>-11</v>
          </cell>
          <cell r="Q118">
            <v>-35.879999999999995</v>
          </cell>
          <cell r="R118">
            <v>13582</v>
          </cell>
          <cell r="S118">
            <v>140.66666666666666</v>
          </cell>
          <cell r="T118">
            <v>83.43624161073825</v>
          </cell>
          <cell r="U118">
            <v>61.588451805843114</v>
          </cell>
        </row>
        <row r="119">
          <cell r="B119" t="str">
            <v>Delete this line</v>
          </cell>
          <cell r="C119">
            <v>3448</v>
          </cell>
          <cell r="D119">
            <v>138</v>
          </cell>
          <cell r="G119">
            <v>13582</v>
          </cell>
        </row>
        <row r="120">
          <cell r="B120" t="str">
            <v>Infiniti G20</v>
          </cell>
          <cell r="C120">
            <v>757</v>
          </cell>
          <cell r="D120">
            <v>30</v>
          </cell>
          <cell r="E120">
            <v>2</v>
          </cell>
          <cell r="F120">
            <v>-12.479999999999997</v>
          </cell>
          <cell r="G120">
            <v>3652</v>
          </cell>
          <cell r="H120">
            <v>105.45454545454545</v>
          </cell>
          <cell r="I120">
            <v>105.83870967741936</v>
          </cell>
          <cell r="J120">
            <v>83.707124010554097</v>
          </cell>
          <cell r="L120" t="str">
            <v xml:space="preserve"> G20</v>
          </cell>
          <cell r="M120">
            <v>757</v>
          </cell>
          <cell r="N120">
            <v>30</v>
          </cell>
          <cell r="P120">
            <v>2</v>
          </cell>
          <cell r="Q120">
            <v>-12.479999999999997</v>
          </cell>
          <cell r="R120">
            <v>3652</v>
          </cell>
          <cell r="S120">
            <v>105.45454545454545</v>
          </cell>
          <cell r="T120">
            <v>105.83870967741936</v>
          </cell>
          <cell r="U120">
            <v>83.707124010554097</v>
          </cell>
        </row>
        <row r="121">
          <cell r="B121" t="str">
            <v>Infiniti I30</v>
          </cell>
          <cell r="C121">
            <v>2372</v>
          </cell>
          <cell r="D121">
            <v>95</v>
          </cell>
          <cell r="E121">
            <v>-14</v>
          </cell>
          <cell r="F121">
            <v>-13.840000000000003</v>
          </cell>
          <cell r="G121">
            <v>8529</v>
          </cell>
          <cell r="H121">
            <v>81.226804123711347</v>
          </cell>
          <cell r="I121">
            <v>68.576576576576571</v>
          </cell>
          <cell r="J121">
            <v>49.981955972573076</v>
          </cell>
          <cell r="L121" t="str">
            <v xml:space="preserve"> I30</v>
          </cell>
          <cell r="M121">
            <v>2372</v>
          </cell>
          <cell r="N121">
            <v>95</v>
          </cell>
          <cell r="P121">
            <v>-14</v>
          </cell>
          <cell r="Q121">
            <v>-13.840000000000003</v>
          </cell>
          <cell r="R121">
            <v>8529</v>
          </cell>
          <cell r="S121">
            <v>81.226804123711347</v>
          </cell>
          <cell r="T121">
            <v>68.576576576576571</v>
          </cell>
          <cell r="U121">
            <v>49.981955972573076</v>
          </cell>
        </row>
        <row r="122">
          <cell r="B122" t="str">
            <v>Infiniti J30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 t="str">
            <v>NA</v>
          </cell>
          <cell r="I122" t="str">
            <v>NA</v>
          </cell>
          <cell r="J122" t="str">
            <v>NA</v>
          </cell>
          <cell r="L122" t="str">
            <v xml:space="preserve"> J30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B123" t="str">
            <v>Infiniti Q45</v>
          </cell>
          <cell r="C123">
            <v>319</v>
          </cell>
          <cell r="D123">
            <v>13</v>
          </cell>
          <cell r="E123">
            <v>0</v>
          </cell>
          <cell r="F123">
            <v>-9.5599999999999987</v>
          </cell>
          <cell r="G123">
            <v>1401</v>
          </cell>
          <cell r="H123">
            <v>203</v>
          </cell>
          <cell r="I123">
            <v>192.375</v>
          </cell>
          <cell r="J123">
            <v>77.562642369020509</v>
          </cell>
          <cell r="L123" t="str">
            <v xml:space="preserve"> Q45</v>
          </cell>
          <cell r="M123">
            <v>319</v>
          </cell>
          <cell r="N123">
            <v>13</v>
          </cell>
          <cell r="P123">
            <v>0</v>
          </cell>
          <cell r="Q123">
            <v>-9.5599999999999987</v>
          </cell>
          <cell r="R123">
            <v>1401</v>
          </cell>
          <cell r="S123">
            <v>203</v>
          </cell>
          <cell r="T123">
            <v>192.375</v>
          </cell>
          <cell r="U123">
            <v>77.562642369020509</v>
          </cell>
        </row>
        <row r="124">
          <cell r="B124" t="str">
            <v>Total Infiniti QX4 Truck</v>
          </cell>
          <cell r="C124">
            <v>1484</v>
          </cell>
          <cell r="D124">
            <v>59</v>
          </cell>
          <cell r="E124">
            <v>-6</v>
          </cell>
          <cell r="F124">
            <v>3.759999999999998</v>
          </cell>
          <cell r="G124">
            <v>6593</v>
          </cell>
          <cell r="H124">
            <v>119.05555555555556</v>
          </cell>
          <cell r="I124">
            <v>93.36666666666666</v>
          </cell>
          <cell r="J124">
            <v>89.35111464968152</v>
          </cell>
          <cell r="L124" t="str">
            <v>インフィニティQX4トラック合計</v>
          </cell>
          <cell r="M124">
            <v>1484</v>
          </cell>
          <cell r="N124">
            <v>59</v>
          </cell>
          <cell r="P124">
            <v>-6</v>
          </cell>
          <cell r="Q124">
            <v>3.759999999999998</v>
          </cell>
          <cell r="R124">
            <v>6593</v>
          </cell>
          <cell r="S124">
            <v>119.05555555555556</v>
          </cell>
          <cell r="T124">
            <v>93.36666666666666</v>
          </cell>
          <cell r="U124">
            <v>89.35111464968152</v>
          </cell>
        </row>
        <row r="126">
          <cell r="B126" t="str">
            <v>Mazda Motors of America Inc.</v>
          </cell>
          <cell r="C126">
            <v>19933</v>
          </cell>
          <cell r="D126">
            <v>798</v>
          </cell>
          <cell r="E126">
            <v>-78</v>
          </cell>
          <cell r="F126">
            <v>55.480000000000018</v>
          </cell>
          <cell r="G126">
            <v>55866</v>
          </cell>
          <cell r="H126">
            <v>70.113484646194919</v>
          </cell>
          <cell r="I126">
            <v>63.464328899637245</v>
          </cell>
          <cell r="J126">
            <v>82.652266697427621</v>
          </cell>
          <cell r="L126" t="str">
            <v>マツダ合計</v>
          </cell>
          <cell r="M126">
            <v>19933</v>
          </cell>
          <cell r="N126">
            <v>798</v>
          </cell>
          <cell r="P126">
            <v>-78</v>
          </cell>
          <cell r="Q126">
            <v>55.480000000000018</v>
          </cell>
          <cell r="R126">
            <v>55866</v>
          </cell>
          <cell r="S126">
            <v>70.113484646194919</v>
          </cell>
          <cell r="T126">
            <v>63.464328899637245</v>
          </cell>
          <cell r="U126">
            <v>82.652266697427621</v>
          </cell>
        </row>
        <row r="127">
          <cell r="B127" t="str">
            <v>Delete this line</v>
          </cell>
          <cell r="C127">
            <v>19933</v>
          </cell>
          <cell r="D127">
            <v>798</v>
          </cell>
          <cell r="G127">
            <v>55866</v>
          </cell>
        </row>
        <row r="128">
          <cell r="B128" t="str">
            <v>Total Mazda Car</v>
          </cell>
          <cell r="C128">
            <v>10885</v>
          </cell>
          <cell r="D128">
            <v>436</v>
          </cell>
          <cell r="E128">
            <v>-103</v>
          </cell>
          <cell r="F128">
            <v>-88.920000000000016</v>
          </cell>
          <cell r="G128">
            <v>30603</v>
          </cell>
          <cell r="H128">
            <v>76.360526315789471</v>
          </cell>
          <cell r="I128">
            <v>61.287784679089029</v>
          </cell>
          <cell r="J128">
            <v>74.153373709801244</v>
          </cell>
          <cell r="L128" t="str">
            <v>マツダ乗用車合計</v>
          </cell>
          <cell r="M128">
            <v>10885</v>
          </cell>
          <cell r="N128">
            <v>436</v>
          </cell>
          <cell r="P128">
            <v>-103</v>
          </cell>
          <cell r="Q128">
            <v>-88.920000000000016</v>
          </cell>
          <cell r="R128">
            <v>30603</v>
          </cell>
          <cell r="S128">
            <v>76.360526315789471</v>
          </cell>
          <cell r="T128">
            <v>61.287784679089029</v>
          </cell>
          <cell r="U128">
            <v>74.153373709801244</v>
          </cell>
        </row>
        <row r="129">
          <cell r="B129" t="str">
            <v>Delete this line</v>
          </cell>
          <cell r="C129">
            <v>10885</v>
          </cell>
          <cell r="D129">
            <v>436</v>
          </cell>
          <cell r="G129">
            <v>30603</v>
          </cell>
        </row>
        <row r="130">
          <cell r="B130">
            <v>626</v>
          </cell>
          <cell r="C130">
            <v>4210</v>
          </cell>
          <cell r="D130">
            <v>168</v>
          </cell>
          <cell r="E130">
            <v>-85</v>
          </cell>
          <cell r="F130">
            <v>-107.03999999999999</v>
          </cell>
          <cell r="G130">
            <v>12419</v>
          </cell>
          <cell r="H130">
            <v>92.905511811023615</v>
          </cell>
          <cell r="I130">
            <v>53.806603773584904</v>
          </cell>
          <cell r="J130">
            <v>70.975047000512731</v>
          </cell>
          <cell r="L130" t="str">
            <v xml:space="preserve"> 626</v>
          </cell>
          <cell r="M130">
            <v>4210</v>
          </cell>
          <cell r="N130">
            <v>168</v>
          </cell>
          <cell r="P130">
            <v>-85</v>
          </cell>
          <cell r="Q130">
            <v>-107.03999999999999</v>
          </cell>
          <cell r="R130">
            <v>12419</v>
          </cell>
          <cell r="S130">
            <v>92.905511811023615</v>
          </cell>
          <cell r="T130">
            <v>53.806603773584904</v>
          </cell>
          <cell r="U130">
            <v>70.975047000512731</v>
          </cell>
        </row>
        <row r="131">
          <cell r="B131">
            <v>929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NA</v>
          </cell>
          <cell r="I131" t="str">
            <v>NA</v>
          </cell>
          <cell r="J131" t="str">
            <v>NA</v>
          </cell>
          <cell r="L131" t="str">
            <v xml:space="preserve"> 929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B132" t="str">
            <v>Miata</v>
          </cell>
          <cell r="C132">
            <v>1016</v>
          </cell>
          <cell r="D132">
            <v>41</v>
          </cell>
          <cell r="E132">
            <v>-6</v>
          </cell>
          <cell r="F132">
            <v>3.5599999999999987</v>
          </cell>
          <cell r="G132">
            <v>3895</v>
          </cell>
          <cell r="H132">
            <v>104.88571428571429</v>
          </cell>
          <cell r="I132">
            <v>84.463414634146346</v>
          </cell>
          <cell r="J132">
            <v>81.774809160305338</v>
          </cell>
          <cell r="L132" t="str">
            <v xml:space="preserve"> ミアタ</v>
          </cell>
          <cell r="M132">
            <v>1016</v>
          </cell>
          <cell r="N132">
            <v>41</v>
          </cell>
          <cell r="P132">
            <v>-6</v>
          </cell>
          <cell r="Q132">
            <v>3.5599999999999987</v>
          </cell>
          <cell r="R132">
            <v>3895</v>
          </cell>
          <cell r="S132">
            <v>104.88571428571429</v>
          </cell>
          <cell r="T132">
            <v>84.463414634146346</v>
          </cell>
          <cell r="U132">
            <v>81.774809160305338</v>
          </cell>
        </row>
        <row r="133">
          <cell r="B133" t="str">
            <v>Millenia</v>
          </cell>
          <cell r="C133">
            <v>1495</v>
          </cell>
          <cell r="D133">
            <v>60</v>
          </cell>
          <cell r="E133">
            <v>-22</v>
          </cell>
          <cell r="F133">
            <v>-11.36</v>
          </cell>
          <cell r="G133">
            <v>3915</v>
          </cell>
          <cell r="H133">
            <v>0</v>
          </cell>
          <cell r="I133">
            <v>0</v>
          </cell>
          <cell r="J133">
            <v>64.722724532851117</v>
          </cell>
          <cell r="L133" t="str">
            <v xml:space="preserve"> ミレーニア</v>
          </cell>
          <cell r="M133">
            <v>1495</v>
          </cell>
          <cell r="N133">
            <v>60</v>
          </cell>
          <cell r="P133">
            <v>-22</v>
          </cell>
          <cell r="Q133">
            <v>-11.36</v>
          </cell>
          <cell r="R133">
            <v>3915</v>
          </cell>
          <cell r="S133">
            <v>0</v>
          </cell>
          <cell r="T133">
            <v>0</v>
          </cell>
          <cell r="U133">
            <v>64.722724532851117</v>
          </cell>
        </row>
        <row r="134">
          <cell r="B134" t="str">
            <v>MX3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NA</v>
          </cell>
          <cell r="I134" t="str">
            <v>NA</v>
          </cell>
          <cell r="J134" t="str">
            <v>NA</v>
          </cell>
          <cell r="L134" t="str">
            <v xml:space="preserve"> MX3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  <cell r="S134" t="str">
            <v>NA</v>
          </cell>
          <cell r="T134" t="str">
            <v>NA</v>
          </cell>
          <cell r="U134" t="str">
            <v>NA</v>
          </cell>
        </row>
        <row r="135">
          <cell r="B135" t="str">
            <v>MX-6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NA</v>
          </cell>
          <cell r="I135" t="str">
            <v>NA</v>
          </cell>
          <cell r="J135" t="str">
            <v>NA</v>
          </cell>
          <cell r="L135" t="str">
            <v xml:space="preserve"> MX-6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  <cell r="S135" t="str">
            <v>NA</v>
          </cell>
          <cell r="T135" t="str">
            <v>NA</v>
          </cell>
          <cell r="U135" t="str">
            <v>NA</v>
          </cell>
        </row>
        <row r="136">
          <cell r="B136" t="str">
            <v>Protege</v>
          </cell>
          <cell r="C136">
            <v>4164</v>
          </cell>
          <cell r="D136">
            <v>167</v>
          </cell>
          <cell r="E136">
            <v>10</v>
          </cell>
          <cell r="F136">
            <v>24.919999999999987</v>
          </cell>
          <cell r="G136">
            <v>10374</v>
          </cell>
          <cell r="H136">
            <v>55.555555555555557</v>
          </cell>
          <cell r="I136">
            <v>48.190789473684212</v>
          </cell>
          <cell r="J136">
            <v>82.389845345783471</v>
          </cell>
          <cell r="L136" t="str">
            <v xml:space="preserve"> プロテージ</v>
          </cell>
          <cell r="M136">
            <v>4164</v>
          </cell>
          <cell r="N136">
            <v>167</v>
          </cell>
          <cell r="P136">
            <v>10</v>
          </cell>
          <cell r="Q136">
            <v>24.919999999999987</v>
          </cell>
          <cell r="R136">
            <v>10374</v>
          </cell>
          <cell r="S136">
            <v>55.555555555555557</v>
          </cell>
          <cell r="T136">
            <v>48.190789473684212</v>
          </cell>
          <cell r="U136">
            <v>82.389845345783471</v>
          </cell>
        </row>
        <row r="137">
          <cell r="B137" t="str">
            <v>RX7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NA</v>
          </cell>
          <cell r="I137" t="str">
            <v>NA</v>
          </cell>
          <cell r="J137" t="str">
            <v>NA</v>
          </cell>
          <cell r="L137" t="str">
            <v xml:space="preserve"> RX7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B138" t="str">
            <v>Total Mazda Light Truck</v>
          </cell>
          <cell r="C138">
            <v>9048</v>
          </cell>
          <cell r="D138">
            <v>362</v>
          </cell>
          <cell r="E138">
            <v>26</v>
          </cell>
          <cell r="F138">
            <v>145.4</v>
          </cell>
          <cell r="G138">
            <v>25263</v>
          </cell>
          <cell r="H138">
            <v>64.894594594594594</v>
          </cell>
          <cell r="I138">
            <v>69.79651162790698</v>
          </cell>
          <cell r="J138">
            <v>100.39626001780944</v>
          </cell>
          <cell r="L138" t="str">
            <v>マツダトラック合計</v>
          </cell>
          <cell r="M138">
            <v>9048</v>
          </cell>
          <cell r="N138">
            <v>362</v>
          </cell>
          <cell r="P138">
            <v>26</v>
          </cell>
          <cell r="Q138">
            <v>145.4</v>
          </cell>
          <cell r="R138">
            <v>25263</v>
          </cell>
          <cell r="S138">
            <v>64.894594594594594</v>
          </cell>
          <cell r="T138">
            <v>69.79651162790698</v>
          </cell>
          <cell r="U138">
            <v>100.39626001780944</v>
          </cell>
        </row>
        <row r="139">
          <cell r="B139" t="str">
            <v>Delete this line</v>
          </cell>
          <cell r="C139">
            <v>9048</v>
          </cell>
          <cell r="D139">
            <v>362</v>
          </cell>
          <cell r="E139">
            <v>40.305555555555557</v>
          </cell>
          <cell r="F139">
            <v>-17.431623931623932</v>
          </cell>
          <cell r="G139">
            <v>25263</v>
          </cell>
          <cell r="H139">
            <v>33.041350792556855</v>
          </cell>
          <cell r="I139">
            <v>43.410062026188832</v>
          </cell>
          <cell r="J139">
            <v>43.777395048439182</v>
          </cell>
          <cell r="L139" t="str">
            <v xml:space="preserve"> トリビュート</v>
          </cell>
          <cell r="M139">
            <v>4353</v>
          </cell>
          <cell r="N139">
            <v>161.22222222222223</v>
          </cell>
          <cell r="P139">
            <v>40.305555555555557</v>
          </cell>
          <cell r="Q139">
            <v>-17.431623931623932</v>
          </cell>
          <cell r="R139">
            <v>5327</v>
          </cell>
          <cell r="S139">
            <v>33.041350792556855</v>
          </cell>
          <cell r="T139">
            <v>43.410062026188832</v>
          </cell>
          <cell r="U139">
            <v>43.777395048439182</v>
          </cell>
        </row>
        <row r="140">
          <cell r="B140" t="str">
            <v>Mazda B Series Pickup</v>
          </cell>
          <cell r="C140">
            <v>1709</v>
          </cell>
          <cell r="D140">
            <v>68</v>
          </cell>
          <cell r="E140">
            <v>-7</v>
          </cell>
          <cell r="F140">
            <v>-36.760000000000005</v>
          </cell>
          <cell r="G140">
            <v>9863</v>
          </cell>
          <cell r="H140">
            <v>381.12698412698415</v>
          </cell>
          <cell r="I140">
            <v>343</v>
          </cell>
          <cell r="J140">
            <v>131.40537289494787</v>
          </cell>
          <cell r="L140" t="str">
            <v xml:space="preserve"> Bシリーズ・ピックアップ</v>
          </cell>
          <cell r="M140">
            <v>1709</v>
          </cell>
          <cell r="N140">
            <v>68</v>
          </cell>
          <cell r="P140">
            <v>-7</v>
          </cell>
          <cell r="Q140">
            <v>-36.760000000000005</v>
          </cell>
          <cell r="R140">
            <v>9863</v>
          </cell>
          <cell r="S140">
            <v>381.12698412698415</v>
          </cell>
          <cell r="T140">
            <v>343</v>
          </cell>
          <cell r="U140">
            <v>131.40537289494787</v>
          </cell>
        </row>
        <row r="141">
          <cell r="L141" t="str">
            <v xml:space="preserve"> MPV</v>
          </cell>
          <cell r="M141">
            <v>2417</v>
          </cell>
          <cell r="N141">
            <v>97</v>
          </cell>
          <cell r="P141">
            <v>89</v>
          </cell>
          <cell r="Q141">
            <v>-35.840000000000003</v>
          </cell>
          <cell r="R141">
            <v>8251</v>
          </cell>
          <cell r="S141" t="str">
            <v>NM</v>
          </cell>
          <cell r="T141" t="str">
            <v>NM</v>
          </cell>
          <cell r="U141">
            <v>75.616789490547902</v>
          </cell>
        </row>
        <row r="142">
          <cell r="L142" t="str">
            <v xml:space="preserve"> トリビュート</v>
          </cell>
          <cell r="M142">
            <v>4922</v>
          </cell>
          <cell r="N142">
            <v>197</v>
          </cell>
          <cell r="P142">
            <v>39</v>
          </cell>
          <cell r="Q142">
            <v>218</v>
          </cell>
          <cell r="R142">
            <v>7149</v>
          </cell>
          <cell r="S142">
            <v>0</v>
          </cell>
          <cell r="T142">
            <v>0</v>
          </cell>
          <cell r="U142">
            <v>0</v>
          </cell>
        </row>
        <row r="143">
          <cell r="B143" t="str">
            <v>Total Mitsubishi Car</v>
          </cell>
          <cell r="C143">
            <v>20086</v>
          </cell>
          <cell r="D143">
            <v>743.92592592592598</v>
          </cell>
          <cell r="E143">
            <v>16.925925925925981</v>
          </cell>
          <cell r="F143">
            <v>88.195156695156697</v>
          </cell>
          <cell r="G143">
            <v>50211</v>
          </cell>
          <cell r="H143">
            <v>67.494623120581494</v>
          </cell>
          <cell r="I143">
            <v>52.266850068775788</v>
          </cell>
          <cell r="J143">
            <v>55.367235614992076</v>
          </cell>
          <cell r="L143" t="str">
            <v>三菱ブランド乗用車合計</v>
          </cell>
          <cell r="M143">
            <v>20086</v>
          </cell>
          <cell r="N143">
            <v>743.92592592592598</v>
          </cell>
          <cell r="P143">
            <v>16.925925925925981</v>
          </cell>
          <cell r="Q143">
            <v>88.195156695156697</v>
          </cell>
          <cell r="R143">
            <v>50211</v>
          </cell>
          <cell r="S143">
            <v>67.494623120581494</v>
          </cell>
          <cell r="T143">
            <v>52.266850068775788</v>
          </cell>
          <cell r="U143">
            <v>55.367235614992076</v>
          </cell>
        </row>
        <row r="144">
          <cell r="B144" t="str">
            <v>Mitsubishi Motor Sales Inc.</v>
          </cell>
          <cell r="C144">
            <v>24712</v>
          </cell>
          <cell r="D144">
            <v>989</v>
          </cell>
          <cell r="E144">
            <v>134</v>
          </cell>
          <cell r="F144">
            <v>-82.599999999999909</v>
          </cell>
          <cell r="G144">
            <v>53390</v>
          </cell>
          <cell r="H144">
            <v>54.255523535062437</v>
          </cell>
          <cell r="I144">
            <v>55.930540242557882</v>
          </cell>
          <cell r="J144">
            <v>41.202385190459239</v>
          </cell>
          <cell r="L144" t="str">
            <v>三菱自動車合計</v>
          </cell>
          <cell r="M144">
            <v>24712</v>
          </cell>
          <cell r="N144">
            <v>989</v>
          </cell>
          <cell r="P144">
            <v>134</v>
          </cell>
          <cell r="Q144">
            <v>-82.599999999999909</v>
          </cell>
          <cell r="R144">
            <v>53390</v>
          </cell>
          <cell r="S144">
            <v>54.255523535062437</v>
          </cell>
          <cell r="T144">
            <v>55.930540242557882</v>
          </cell>
          <cell r="U144">
            <v>41.202385190459239</v>
          </cell>
        </row>
        <row r="145">
          <cell r="B145" t="str">
            <v>Delete this line</v>
          </cell>
          <cell r="C145">
            <v>24712</v>
          </cell>
          <cell r="D145">
            <v>989</v>
          </cell>
          <cell r="E145">
            <v>0</v>
          </cell>
          <cell r="F145">
            <v>0</v>
          </cell>
          <cell r="G145">
            <v>53390</v>
          </cell>
          <cell r="H145" t="str">
            <v>NA</v>
          </cell>
          <cell r="I145" t="str">
            <v>NA</v>
          </cell>
          <cell r="J145" t="str">
            <v>NA</v>
          </cell>
          <cell r="L145" t="str">
            <v xml:space="preserve"> 3000GT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1</v>
          </cell>
          <cell r="S145" t="str">
            <v>NA</v>
          </cell>
          <cell r="T145" t="str">
            <v>NA</v>
          </cell>
          <cell r="U145" t="str">
            <v>NA</v>
          </cell>
        </row>
        <row r="146">
          <cell r="B146" t="str">
            <v>Total Mitsubishi Car</v>
          </cell>
          <cell r="C146">
            <v>16477</v>
          </cell>
          <cell r="D146">
            <v>660</v>
          </cell>
          <cell r="E146">
            <v>63</v>
          </cell>
          <cell r="F146">
            <v>4.6000000000000227</v>
          </cell>
          <cell r="G146">
            <v>33502</v>
          </cell>
          <cell r="H146">
            <v>51.801112656467318</v>
          </cell>
          <cell r="I146">
            <v>55.344512195121951</v>
          </cell>
          <cell r="J146">
            <v>41.637737961926092</v>
          </cell>
          <cell r="L146" t="str">
            <v>三菱乗用車合計</v>
          </cell>
          <cell r="M146">
            <v>16477</v>
          </cell>
          <cell r="N146">
            <v>660</v>
          </cell>
          <cell r="P146">
            <v>63</v>
          </cell>
          <cell r="Q146">
            <v>4.6000000000000227</v>
          </cell>
          <cell r="R146">
            <v>33502</v>
          </cell>
          <cell r="S146">
            <v>51.801112656467318</v>
          </cell>
          <cell r="T146">
            <v>55.344512195121951</v>
          </cell>
          <cell r="U146">
            <v>41.637737961926092</v>
          </cell>
        </row>
        <row r="147">
          <cell r="B147" t="str">
            <v>Delete this line</v>
          </cell>
          <cell r="C147">
            <v>16477</v>
          </cell>
          <cell r="D147">
            <v>660</v>
          </cell>
          <cell r="E147">
            <v>22.564814814814838</v>
          </cell>
          <cell r="F147">
            <v>36.519943019943042</v>
          </cell>
          <cell r="G147">
            <v>33502</v>
          </cell>
          <cell r="H147">
            <v>70.18627834245504</v>
          </cell>
          <cell r="I147">
            <v>61.509735396904645</v>
          </cell>
          <cell r="J147">
            <v>59.596680915262766</v>
          </cell>
          <cell r="L147" t="str">
            <v xml:space="preserve"> エクリプス</v>
          </cell>
          <cell r="M147">
            <v>5116</v>
          </cell>
          <cell r="N147">
            <v>189.4814814814815</v>
          </cell>
          <cell r="P147">
            <v>22.564814814814838</v>
          </cell>
          <cell r="Q147">
            <v>36.519943019943042</v>
          </cell>
          <cell r="R147">
            <v>13299</v>
          </cell>
          <cell r="S147">
            <v>70.18627834245504</v>
          </cell>
          <cell r="T147">
            <v>61.509735396904645</v>
          </cell>
          <cell r="U147">
            <v>59.596680915262766</v>
          </cell>
        </row>
        <row r="148">
          <cell r="B148" t="str">
            <v>3000GT</v>
          </cell>
          <cell r="C148">
            <v>0</v>
          </cell>
          <cell r="D148">
            <v>0</v>
          </cell>
          <cell r="E148">
            <v>0</v>
          </cell>
          <cell r="F148">
            <v>-6.96</v>
          </cell>
          <cell r="G148">
            <v>2</v>
          </cell>
          <cell r="H148" t="str">
            <v>NA</v>
          </cell>
          <cell r="I148" t="str">
            <v>NA</v>
          </cell>
          <cell r="J148">
            <v>34.913793103448278</v>
          </cell>
          <cell r="L148" t="str">
            <v xml:space="preserve"> 3000GT</v>
          </cell>
          <cell r="M148">
            <v>0</v>
          </cell>
          <cell r="N148">
            <v>0</v>
          </cell>
          <cell r="P148">
            <v>0</v>
          </cell>
          <cell r="Q148">
            <v>-6.96</v>
          </cell>
          <cell r="R148">
            <v>2</v>
          </cell>
          <cell r="S148" t="str">
            <v>NA</v>
          </cell>
          <cell r="T148" t="str">
            <v>NA</v>
          </cell>
          <cell r="U148">
            <v>34.913793103448278</v>
          </cell>
        </row>
        <row r="149">
          <cell r="B149" t="str">
            <v>3000GT Spyder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 t="str">
            <v>NA</v>
          </cell>
          <cell r="I149" t="str">
            <v>NA</v>
          </cell>
          <cell r="J149" t="str">
            <v>NA</v>
          </cell>
          <cell r="L149" t="str">
            <v xml:space="preserve"> 3000GT Spyder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B150" t="str">
            <v>Diamante</v>
          </cell>
          <cell r="C150">
            <v>772</v>
          </cell>
          <cell r="D150">
            <v>31</v>
          </cell>
          <cell r="E150">
            <v>3</v>
          </cell>
          <cell r="F150">
            <v>4.5599999999999987</v>
          </cell>
          <cell r="G150">
            <v>1531</v>
          </cell>
          <cell r="H150">
            <v>55.088235294117645</v>
          </cell>
          <cell r="I150">
            <v>55.838709677419352</v>
          </cell>
          <cell r="J150">
            <v>86.175271739130437</v>
          </cell>
          <cell r="L150" t="str">
            <v xml:space="preserve"> ディアマンテ</v>
          </cell>
          <cell r="M150">
            <v>772</v>
          </cell>
          <cell r="N150">
            <v>31</v>
          </cell>
          <cell r="P150">
            <v>3</v>
          </cell>
          <cell r="Q150">
            <v>4.5599999999999987</v>
          </cell>
          <cell r="R150">
            <v>1531</v>
          </cell>
          <cell r="S150">
            <v>55.088235294117645</v>
          </cell>
          <cell r="T150">
            <v>55.838709677419352</v>
          </cell>
          <cell r="U150">
            <v>86.175271739130437</v>
          </cell>
        </row>
        <row r="151">
          <cell r="B151" t="str">
            <v>Eclipse</v>
          </cell>
          <cell r="C151">
            <v>3395</v>
          </cell>
          <cell r="D151">
            <v>136</v>
          </cell>
          <cell r="E151">
            <v>1</v>
          </cell>
          <cell r="F151">
            <v>-61.47999999999999</v>
          </cell>
          <cell r="G151">
            <v>8348</v>
          </cell>
          <cell r="H151">
            <v>65.435064935064929</v>
          </cell>
          <cell r="I151">
            <v>59.58169934640523</v>
          </cell>
          <cell r="J151">
            <v>50.621867458696862</v>
          </cell>
          <cell r="L151" t="str">
            <v xml:space="preserve"> エクリプス</v>
          </cell>
          <cell r="M151">
            <v>3395</v>
          </cell>
          <cell r="N151">
            <v>136</v>
          </cell>
          <cell r="P151">
            <v>1</v>
          </cell>
          <cell r="Q151">
            <v>-61.47999999999999</v>
          </cell>
          <cell r="R151">
            <v>8348</v>
          </cell>
          <cell r="S151">
            <v>65.435064935064929</v>
          </cell>
          <cell r="T151">
            <v>59.58169934640523</v>
          </cell>
          <cell r="U151">
            <v>50.621867458696862</v>
          </cell>
        </row>
        <row r="152">
          <cell r="B152" t="str">
            <v>Eclipse Spyder</v>
          </cell>
          <cell r="C152">
            <v>1340</v>
          </cell>
          <cell r="D152">
            <v>54</v>
          </cell>
          <cell r="E152">
            <v>1</v>
          </cell>
          <cell r="F152">
            <v>50.64</v>
          </cell>
          <cell r="G152">
            <v>3174</v>
          </cell>
          <cell r="H152">
            <v>64.982456140350877</v>
          </cell>
          <cell r="I152">
            <v>58.410714285714285</v>
          </cell>
          <cell r="J152">
            <v>47.169811320754718</v>
          </cell>
          <cell r="L152" t="str">
            <v xml:space="preserve"> スパイダー</v>
          </cell>
          <cell r="M152">
            <v>1340</v>
          </cell>
          <cell r="N152">
            <v>54</v>
          </cell>
          <cell r="P152">
            <v>1</v>
          </cell>
          <cell r="Q152">
            <v>50.64</v>
          </cell>
          <cell r="R152">
            <v>3174</v>
          </cell>
          <cell r="S152">
            <v>64.982456140350877</v>
          </cell>
          <cell r="T152">
            <v>58.410714285714285</v>
          </cell>
          <cell r="U152">
            <v>47.169811320754718</v>
          </cell>
        </row>
        <row r="153">
          <cell r="B153" t="str">
            <v>Galant</v>
          </cell>
          <cell r="C153">
            <v>8902</v>
          </cell>
          <cell r="D153">
            <v>356</v>
          </cell>
          <cell r="E153">
            <v>88</v>
          </cell>
          <cell r="F153">
            <v>41.759999999999991</v>
          </cell>
          <cell r="G153">
            <v>15766</v>
          </cell>
          <cell r="H153">
            <v>46.575757575757578</v>
          </cell>
          <cell r="I153">
            <v>61.523636363636363</v>
          </cell>
          <cell r="J153">
            <v>29.302079442161624</v>
          </cell>
          <cell r="L153" t="str">
            <v xml:space="preserve"> ギャラン</v>
          </cell>
          <cell r="M153">
            <v>8902</v>
          </cell>
          <cell r="N153">
            <v>356</v>
          </cell>
          <cell r="P153">
            <v>88</v>
          </cell>
          <cell r="Q153">
            <v>41.759999999999991</v>
          </cell>
          <cell r="R153">
            <v>15766</v>
          </cell>
          <cell r="S153">
            <v>46.575757575757578</v>
          </cell>
          <cell r="T153">
            <v>61.523636363636363</v>
          </cell>
          <cell r="U153">
            <v>29.302079442161624</v>
          </cell>
        </row>
        <row r="154">
          <cell r="B154" t="str">
            <v>Mirage</v>
          </cell>
          <cell r="C154">
            <v>2068</v>
          </cell>
          <cell r="D154">
            <v>83</v>
          </cell>
          <cell r="E154">
            <v>-31</v>
          </cell>
          <cell r="F154">
            <v>-24.919999999999987</v>
          </cell>
          <cell r="G154">
            <v>4681</v>
          </cell>
          <cell r="H154">
            <v>42.563636363636363</v>
          </cell>
          <cell r="I154">
            <v>37.354609929078016</v>
          </cell>
          <cell r="J154">
            <v>47.027868366439378</v>
          </cell>
          <cell r="L154" t="str">
            <v xml:space="preserve"> ミラージュ</v>
          </cell>
          <cell r="M154">
            <v>2068</v>
          </cell>
          <cell r="N154">
            <v>83</v>
          </cell>
          <cell r="P154">
            <v>-31</v>
          </cell>
          <cell r="Q154">
            <v>-24.919999999999987</v>
          </cell>
          <cell r="R154">
            <v>4681</v>
          </cell>
          <cell r="S154">
            <v>42.563636363636363</v>
          </cell>
          <cell r="T154">
            <v>37.354609929078016</v>
          </cell>
          <cell r="U154">
            <v>47.027868366439378</v>
          </cell>
        </row>
        <row r="155">
          <cell r="B155" t="str">
            <v>Total Mitsubishi Light Truck</v>
          </cell>
          <cell r="C155">
            <v>8235</v>
          </cell>
          <cell r="D155">
            <v>329</v>
          </cell>
          <cell r="E155">
            <v>-24840</v>
          </cell>
          <cell r="F155">
            <v>-87.199999999999989</v>
          </cell>
          <cell r="G155">
            <v>19888</v>
          </cell>
          <cell r="H155">
            <v>59.736024844720497</v>
          </cell>
          <cell r="I155">
            <v>0.5732056275335824</v>
          </cell>
          <cell r="J155">
            <v>40.44232649071359</v>
          </cell>
          <cell r="L155" t="str">
            <v>三菱トラック合計</v>
          </cell>
          <cell r="M155">
            <v>8235</v>
          </cell>
          <cell r="N155">
            <v>329</v>
          </cell>
          <cell r="P155">
            <v>-24840</v>
          </cell>
          <cell r="Q155">
            <v>-87.199999999999989</v>
          </cell>
          <cell r="R155">
            <v>19888</v>
          </cell>
          <cell r="S155">
            <v>59.736024844720497</v>
          </cell>
          <cell r="T155">
            <v>0.5732056275335824</v>
          </cell>
          <cell r="U155">
            <v>40.44232649071359</v>
          </cell>
        </row>
        <row r="156">
          <cell r="B156" t="str">
            <v>Pickup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 t="str">
            <v>NA</v>
          </cell>
          <cell r="I156" t="str">
            <v>NA</v>
          </cell>
          <cell r="J156" t="str">
            <v>NA</v>
          </cell>
          <cell r="L156" t="str">
            <v xml:space="preserve"> 小型ピックアップ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  <cell r="S156" t="str">
            <v>NA</v>
          </cell>
          <cell r="T156" t="str">
            <v>NA</v>
          </cell>
          <cell r="U156" t="str">
            <v>NA</v>
          </cell>
        </row>
        <row r="157">
          <cell r="B157" t="str">
            <v>Delete this line</v>
          </cell>
          <cell r="C157">
            <v>8235</v>
          </cell>
          <cell r="D157">
            <v>329</v>
          </cell>
          <cell r="E157">
            <v>64.740740740740733</v>
          </cell>
          <cell r="F157">
            <v>70.330484330484325</v>
          </cell>
          <cell r="G157">
            <v>19888</v>
          </cell>
          <cell r="H157">
            <v>85.793956834532381</v>
          </cell>
          <cell r="I157">
            <v>120.12456747404845</v>
          </cell>
          <cell r="J157">
            <v>127.28453947368422</v>
          </cell>
          <cell r="L157" t="str">
            <v>いすゞトラック合計</v>
          </cell>
          <cell r="M157">
            <v>6950</v>
          </cell>
          <cell r="N157">
            <v>257.40740740740739</v>
          </cell>
          <cell r="P157">
            <v>64.740740740740733</v>
          </cell>
          <cell r="Q157">
            <v>70.330484330484325</v>
          </cell>
          <cell r="R157">
            <v>22084</v>
          </cell>
          <cell r="S157">
            <v>85.793956834532381</v>
          </cell>
          <cell r="T157">
            <v>120.12456747404845</v>
          </cell>
          <cell r="U157">
            <v>127.28453947368422</v>
          </cell>
        </row>
        <row r="158">
          <cell r="B158" t="str">
            <v>Montero</v>
          </cell>
          <cell r="C158">
            <v>2429</v>
          </cell>
          <cell r="D158">
            <v>97</v>
          </cell>
          <cell r="E158">
            <v>39</v>
          </cell>
          <cell r="F158">
            <v>76.64</v>
          </cell>
          <cell r="G158">
            <v>5711</v>
          </cell>
          <cell r="H158">
            <v>49.683168316831683</v>
          </cell>
          <cell r="I158">
            <v>57.87096774193548</v>
          </cell>
          <cell r="J158">
            <v>65.763546798029552</v>
          </cell>
          <cell r="L158" t="str">
            <v xml:space="preserve"> モンテロ</v>
          </cell>
          <cell r="M158">
            <v>2429</v>
          </cell>
          <cell r="N158">
            <v>97</v>
          </cell>
          <cell r="P158">
            <v>39</v>
          </cell>
          <cell r="Q158">
            <v>76.64</v>
          </cell>
          <cell r="R158">
            <v>5711</v>
          </cell>
          <cell r="S158">
            <v>49.683168316831683</v>
          </cell>
          <cell r="T158">
            <v>57.87096774193548</v>
          </cell>
          <cell r="U158">
            <v>65.763546798029552</v>
          </cell>
        </row>
        <row r="159">
          <cell r="B159" t="str">
            <v>Montero Sport</v>
          </cell>
          <cell r="C159">
            <v>5806</v>
          </cell>
          <cell r="D159">
            <v>232</v>
          </cell>
          <cell r="E159">
            <v>32</v>
          </cell>
          <cell r="F159">
            <v>-163.83999999999997</v>
          </cell>
          <cell r="G159">
            <v>14177</v>
          </cell>
          <cell r="H159">
            <v>64.33031674208145</v>
          </cell>
          <cell r="I159">
            <v>57.328042328042329</v>
          </cell>
          <cell r="J159">
            <v>38.839517721650559</v>
          </cell>
          <cell r="L159" t="str">
            <v xml:space="preserve"> モンテロ・スポーツ</v>
          </cell>
          <cell r="M159">
            <v>5806</v>
          </cell>
          <cell r="N159">
            <v>232</v>
          </cell>
          <cell r="P159">
            <v>32</v>
          </cell>
          <cell r="Q159">
            <v>-163.83999999999997</v>
          </cell>
          <cell r="R159">
            <v>14177</v>
          </cell>
          <cell r="S159">
            <v>64.33031674208145</v>
          </cell>
          <cell r="T159">
            <v>57.328042328042329</v>
          </cell>
          <cell r="U159">
            <v>38.839517721650559</v>
          </cell>
        </row>
        <row r="161">
          <cell r="B161" t="str">
            <v>Isuzu Motors Ltd.</v>
          </cell>
          <cell r="C161">
            <v>10063</v>
          </cell>
          <cell r="D161">
            <v>403</v>
          </cell>
          <cell r="E161">
            <v>105</v>
          </cell>
          <cell r="F161">
            <v>-18.120000000000005</v>
          </cell>
          <cell r="G161">
            <v>27235</v>
          </cell>
          <cell r="H161">
            <v>85.174657534246577</v>
          </cell>
          <cell r="I161">
            <v>127.33689839572193</v>
          </cell>
          <cell r="J161">
            <v>86.314974848445758</v>
          </cell>
          <cell r="L161" t="str">
            <v>いすゞ合計</v>
          </cell>
          <cell r="M161">
            <v>10063</v>
          </cell>
          <cell r="N161">
            <v>403</v>
          </cell>
          <cell r="P161">
            <v>105</v>
          </cell>
          <cell r="Q161">
            <v>-18.120000000000005</v>
          </cell>
          <cell r="R161">
            <v>27235</v>
          </cell>
          <cell r="S161">
            <v>85.174657534246577</v>
          </cell>
          <cell r="T161">
            <v>127.33689839572193</v>
          </cell>
          <cell r="U161">
            <v>86.314974848445758</v>
          </cell>
        </row>
        <row r="162">
          <cell r="B162" t="str">
            <v>Total Isuzu Light Truck</v>
          </cell>
          <cell r="C162">
            <v>10063</v>
          </cell>
          <cell r="D162">
            <v>403</v>
          </cell>
          <cell r="E162">
            <v>-187</v>
          </cell>
          <cell r="F162">
            <v>-310.12</v>
          </cell>
          <cell r="G162">
            <v>27235</v>
          </cell>
          <cell r="H162" t="str">
            <v>NA</v>
          </cell>
          <cell r="I162">
            <v>127.33689839572193</v>
          </cell>
          <cell r="J162">
            <v>86.314974848445758</v>
          </cell>
          <cell r="L162" t="str">
            <v>いすゞトラック合計</v>
          </cell>
          <cell r="M162">
            <v>10063</v>
          </cell>
          <cell r="N162">
            <v>403</v>
          </cell>
          <cell r="P162">
            <v>-187</v>
          </cell>
          <cell r="Q162">
            <v>-310.12</v>
          </cell>
          <cell r="R162">
            <v>27235</v>
          </cell>
          <cell r="S162" t="str">
            <v>NA</v>
          </cell>
          <cell r="T162">
            <v>127.33689839572193</v>
          </cell>
          <cell r="U162">
            <v>86.314974848445758</v>
          </cell>
        </row>
        <row r="163">
          <cell r="B163" t="str">
            <v>Total Suzuki Car</v>
          </cell>
          <cell r="C163">
            <v>1161</v>
          </cell>
          <cell r="D163">
            <v>43</v>
          </cell>
          <cell r="E163">
            <v>-5.875</v>
          </cell>
          <cell r="F163">
            <v>-12.653846153846153</v>
          </cell>
          <cell r="G163">
            <v>2962</v>
          </cell>
          <cell r="H163">
            <v>68.883720930232556</v>
          </cell>
          <cell r="I163">
            <v>53.687979539641944</v>
          </cell>
          <cell r="J163">
            <v>82.330338631651699</v>
          </cell>
          <cell r="L163" t="str">
            <v>スズキ乗用車合計</v>
          </cell>
          <cell r="M163">
            <v>1161</v>
          </cell>
          <cell r="N163">
            <v>43</v>
          </cell>
          <cell r="P163">
            <v>-5.875</v>
          </cell>
          <cell r="Q163">
            <v>-12.653846153846153</v>
          </cell>
          <cell r="R163">
            <v>2962</v>
          </cell>
          <cell r="S163">
            <v>68.883720930232556</v>
          </cell>
          <cell r="T163">
            <v>53.687979539641944</v>
          </cell>
          <cell r="U163">
            <v>82.330338631651699</v>
          </cell>
        </row>
        <row r="164">
          <cell r="B164" t="str">
            <v>Subaru America, Inc</v>
          </cell>
          <cell r="C164">
            <v>14731</v>
          </cell>
          <cell r="D164">
            <v>589</v>
          </cell>
          <cell r="E164">
            <v>-5</v>
          </cell>
          <cell r="F164">
            <v>0.20000000000004547</v>
          </cell>
          <cell r="G164">
            <v>28796</v>
          </cell>
          <cell r="H164">
            <v>51.071929824561401</v>
          </cell>
          <cell r="I164">
            <v>49.064347826086959</v>
          </cell>
          <cell r="J164">
            <v>42.392067392067396</v>
          </cell>
          <cell r="L164" t="str">
            <v>富士重工合計</v>
          </cell>
          <cell r="M164">
            <v>14731</v>
          </cell>
          <cell r="N164">
            <v>589</v>
          </cell>
          <cell r="P164">
            <v>-5</v>
          </cell>
          <cell r="Q164">
            <v>0.20000000000004547</v>
          </cell>
          <cell r="R164">
            <v>28796</v>
          </cell>
          <cell r="S164">
            <v>51.071929824561401</v>
          </cell>
          <cell r="T164">
            <v>49.064347826086959</v>
          </cell>
          <cell r="U164">
            <v>42.392067392067396</v>
          </cell>
        </row>
        <row r="165">
          <cell r="B165" t="str">
            <v>Esteem</v>
          </cell>
          <cell r="C165">
            <v>1002</v>
          </cell>
          <cell r="D165">
            <v>37.111111111111114</v>
          </cell>
          <cell r="E165">
            <v>-5.93055555555555</v>
          </cell>
          <cell r="F165">
            <v>-7.1581196581196522</v>
          </cell>
          <cell r="G165">
            <v>2602</v>
          </cell>
          <cell r="H165">
            <v>70.113772455089816</v>
          </cell>
          <cell r="I165">
            <v>48.929332042594389</v>
          </cell>
          <cell r="J165">
            <v>94.941789748045181</v>
          </cell>
          <cell r="L165" t="str">
            <v xml:space="preserve"> エスティーム</v>
          </cell>
          <cell r="M165">
            <v>1002</v>
          </cell>
          <cell r="N165">
            <v>37.111111111111114</v>
          </cell>
          <cell r="P165">
            <v>-5.93055555555555</v>
          </cell>
          <cell r="Q165">
            <v>-7.1581196581196522</v>
          </cell>
          <cell r="R165">
            <v>2602</v>
          </cell>
          <cell r="S165">
            <v>70.113772455089816</v>
          </cell>
          <cell r="T165">
            <v>48.929332042594389</v>
          </cell>
          <cell r="U165">
            <v>94.941789748045181</v>
          </cell>
        </row>
        <row r="166">
          <cell r="B166" t="str">
            <v>American Suzuki Motor Corp.</v>
          </cell>
          <cell r="C166">
            <v>4339</v>
          </cell>
          <cell r="D166">
            <v>173</v>
          </cell>
          <cell r="E166">
            <v>-22</v>
          </cell>
          <cell r="F166">
            <v>-17.599999999999994</v>
          </cell>
          <cell r="G166">
            <v>16451</v>
          </cell>
          <cell r="H166">
            <v>91.367346938775512</v>
          </cell>
          <cell r="I166">
            <v>82.201183431952657</v>
          </cell>
          <cell r="J166">
            <v>79.313487241798299</v>
          </cell>
          <cell r="L166" t="str">
            <v>スズキ合計</v>
          </cell>
          <cell r="M166">
            <v>4339</v>
          </cell>
          <cell r="N166">
            <v>173</v>
          </cell>
          <cell r="P166">
            <v>-22</v>
          </cell>
          <cell r="Q166">
            <v>-17.599999999999994</v>
          </cell>
          <cell r="R166">
            <v>16451</v>
          </cell>
          <cell r="S166">
            <v>91.367346938775512</v>
          </cell>
          <cell r="T166">
            <v>82.201183431952657</v>
          </cell>
          <cell r="U166">
            <v>79.313487241798299</v>
          </cell>
        </row>
        <row r="167">
          <cell r="B167" t="str">
            <v>Delete this line</v>
          </cell>
          <cell r="C167">
            <v>4339</v>
          </cell>
          <cell r="D167">
            <v>173</v>
          </cell>
          <cell r="E167">
            <v>34.712962962962962</v>
          </cell>
          <cell r="F167">
            <v>74.488603988603998</v>
          </cell>
          <cell r="G167">
            <v>16451</v>
          </cell>
          <cell r="H167">
            <v>51.318056648308414</v>
          </cell>
          <cell r="I167">
            <v>65.964188822571884</v>
          </cell>
          <cell r="J167">
            <v>81.804663737749237</v>
          </cell>
          <cell r="L167" t="str">
            <v>スズキトラック合計</v>
          </cell>
          <cell r="M167">
            <v>5084</v>
          </cell>
          <cell r="N167">
            <v>188.2962962962963</v>
          </cell>
          <cell r="P167">
            <v>34.712962962962962</v>
          </cell>
          <cell r="Q167">
            <v>74.488603988603998</v>
          </cell>
          <cell r="R167">
            <v>9663</v>
          </cell>
          <cell r="S167">
            <v>51.318056648308414</v>
          </cell>
          <cell r="T167">
            <v>65.964188822571884</v>
          </cell>
          <cell r="U167">
            <v>81.804663737749237</v>
          </cell>
        </row>
        <row r="168">
          <cell r="B168" t="str">
            <v>Total Suzuki Car</v>
          </cell>
          <cell r="C168">
            <v>1082</v>
          </cell>
          <cell r="D168">
            <v>43</v>
          </cell>
          <cell r="E168">
            <v>-2</v>
          </cell>
          <cell r="F168">
            <v>16.079999999999998</v>
          </cell>
          <cell r="G168">
            <v>4429</v>
          </cell>
          <cell r="H168">
            <v>85.722222222222229</v>
          </cell>
          <cell r="I168">
            <v>81.821428571428569</v>
          </cell>
          <cell r="J168">
            <v>109.33544303797468</v>
          </cell>
          <cell r="L168" t="str">
            <v>スズキ乗用車合計</v>
          </cell>
          <cell r="M168">
            <v>1082</v>
          </cell>
          <cell r="N168">
            <v>43</v>
          </cell>
          <cell r="P168">
            <v>-2</v>
          </cell>
          <cell r="Q168">
            <v>16.079999999999998</v>
          </cell>
          <cell r="R168">
            <v>4429</v>
          </cell>
          <cell r="S168">
            <v>85.722222222222229</v>
          </cell>
          <cell r="T168">
            <v>81.821428571428569</v>
          </cell>
          <cell r="U168">
            <v>109.33544303797468</v>
          </cell>
        </row>
        <row r="169">
          <cell r="B169" t="str">
            <v>Delete this line</v>
          </cell>
          <cell r="C169">
            <v>1082</v>
          </cell>
          <cell r="D169">
            <v>43</v>
          </cell>
          <cell r="E169">
            <v>0</v>
          </cell>
          <cell r="F169">
            <v>0</v>
          </cell>
          <cell r="G169">
            <v>4429</v>
          </cell>
          <cell r="H169" t="str">
            <v>NA</v>
          </cell>
          <cell r="I169" t="str">
            <v>NA</v>
          </cell>
          <cell r="J169" t="str">
            <v>NA</v>
          </cell>
          <cell r="L169" t="str">
            <v xml:space="preserve"> X-90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1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B170" t="str">
            <v>Esteem</v>
          </cell>
          <cell r="C170">
            <v>926</v>
          </cell>
          <cell r="D170">
            <v>37</v>
          </cell>
          <cell r="E170">
            <v>-44</v>
          </cell>
          <cell r="F170">
            <v>-31.32</v>
          </cell>
          <cell r="G170">
            <v>4018</v>
          </cell>
          <cell r="H170" t="str">
            <v>NA</v>
          </cell>
          <cell r="I170">
            <v>95.522727272727266</v>
          </cell>
          <cell r="J170">
            <v>117.46487867177522</v>
          </cell>
          <cell r="L170" t="str">
            <v xml:space="preserve"> エスティーム</v>
          </cell>
          <cell r="M170">
            <v>926</v>
          </cell>
          <cell r="N170">
            <v>37</v>
          </cell>
          <cell r="P170">
            <v>-44</v>
          </cell>
          <cell r="Q170">
            <v>-31.32</v>
          </cell>
          <cell r="R170">
            <v>4018</v>
          </cell>
          <cell r="S170" t="str">
            <v>NA</v>
          </cell>
          <cell r="T170">
            <v>95.522727272727266</v>
          </cell>
          <cell r="U170">
            <v>117.46487867177522</v>
          </cell>
        </row>
        <row r="171">
          <cell r="B171" t="str">
            <v>Swift</v>
          </cell>
          <cell r="C171">
            <v>156</v>
          </cell>
          <cell r="D171">
            <v>6</v>
          </cell>
          <cell r="E171">
            <v>-11</v>
          </cell>
          <cell r="F171">
            <v>-6.6</v>
          </cell>
          <cell r="G171">
            <v>411</v>
          </cell>
          <cell r="H171" t="str">
            <v>NA</v>
          </cell>
          <cell r="I171">
            <v>34.454545454545453</v>
          </cell>
          <cell r="J171">
            <v>70.757575757575765</v>
          </cell>
          <cell r="L171" t="str">
            <v xml:space="preserve"> スイフト</v>
          </cell>
          <cell r="M171">
            <v>156</v>
          </cell>
          <cell r="N171">
            <v>6</v>
          </cell>
          <cell r="P171">
            <v>-11</v>
          </cell>
          <cell r="Q171">
            <v>-6.6</v>
          </cell>
          <cell r="R171">
            <v>411</v>
          </cell>
          <cell r="S171" t="str">
            <v>NA</v>
          </cell>
          <cell r="T171">
            <v>34.454545454545453</v>
          </cell>
          <cell r="U171">
            <v>70.757575757575765</v>
          </cell>
        </row>
        <row r="172">
          <cell r="B172" t="str">
            <v>Total Suzuki Truck</v>
          </cell>
          <cell r="C172">
            <v>3257</v>
          </cell>
          <cell r="D172">
            <v>130</v>
          </cell>
          <cell r="E172">
            <v>-21</v>
          </cell>
          <cell r="F172">
            <v>-33.680000000000007</v>
          </cell>
          <cell r="G172">
            <v>12022</v>
          </cell>
          <cell r="H172">
            <v>94.645161290322577</v>
          </cell>
          <cell r="I172">
            <v>81.666666666666671</v>
          </cell>
          <cell r="J172">
            <v>70.326807704452165</v>
          </cell>
          <cell r="L172" t="str">
            <v>スズキトラック合計</v>
          </cell>
          <cell r="M172">
            <v>3257</v>
          </cell>
          <cell r="N172">
            <v>130</v>
          </cell>
          <cell r="P172">
            <v>-21</v>
          </cell>
          <cell r="Q172">
            <v>-33.680000000000007</v>
          </cell>
          <cell r="R172">
            <v>12022</v>
          </cell>
          <cell r="S172">
            <v>94.645161290322577</v>
          </cell>
          <cell r="T172">
            <v>81.666666666666671</v>
          </cell>
          <cell r="U172">
            <v>70.326807704452165</v>
          </cell>
        </row>
        <row r="173">
          <cell r="B173" t="str">
            <v>Delete this line</v>
          </cell>
          <cell r="C173">
            <v>3257</v>
          </cell>
          <cell r="D173">
            <v>130</v>
          </cell>
          <cell r="G173">
            <v>12022</v>
          </cell>
        </row>
        <row r="174">
          <cell r="B174" t="str">
            <v>X-90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1</v>
          </cell>
          <cell r="H174" t="str">
            <v>NA</v>
          </cell>
          <cell r="I174" t="str">
            <v>NA</v>
          </cell>
          <cell r="J174" t="str">
            <v>NA</v>
          </cell>
          <cell r="L174" t="str">
            <v xml:space="preserve"> X-90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1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B175" t="str">
            <v>Sidekick</v>
          </cell>
          <cell r="C175">
            <v>1</v>
          </cell>
          <cell r="D175">
            <v>0</v>
          </cell>
          <cell r="E175">
            <v>0</v>
          </cell>
          <cell r="F175">
            <v>-0.32</v>
          </cell>
          <cell r="G175">
            <v>15</v>
          </cell>
          <cell r="H175" t="str">
            <v>NA</v>
          </cell>
          <cell r="I175" t="str">
            <v>NA</v>
          </cell>
          <cell r="J175">
            <v>321.875</v>
          </cell>
          <cell r="L175" t="str">
            <v xml:space="preserve"> サイドキック</v>
          </cell>
          <cell r="M175">
            <v>1</v>
          </cell>
          <cell r="N175">
            <v>0</v>
          </cell>
          <cell r="P175">
            <v>0</v>
          </cell>
          <cell r="Q175">
            <v>-0.32</v>
          </cell>
          <cell r="R175">
            <v>15</v>
          </cell>
          <cell r="S175" t="str">
            <v>NA</v>
          </cell>
          <cell r="T175" t="str">
            <v>NA</v>
          </cell>
          <cell r="U175">
            <v>321.875</v>
          </cell>
        </row>
        <row r="176">
          <cell r="B176" t="str">
            <v>Suzuki Grand Vitara</v>
          </cell>
          <cell r="C176">
            <v>3256</v>
          </cell>
          <cell r="D176">
            <v>130</v>
          </cell>
          <cell r="E176">
            <v>-114</v>
          </cell>
          <cell r="F176">
            <v>-126.36</v>
          </cell>
          <cell r="G176">
            <v>12006</v>
          </cell>
          <cell r="H176" t="str">
            <v>NA</v>
          </cell>
          <cell r="I176">
            <v>81.131578947368425</v>
          </cell>
          <cell r="J176">
            <v>69.658119658119659</v>
          </cell>
          <cell r="L176" t="str">
            <v xml:space="preserve"> グランドビターラ</v>
          </cell>
          <cell r="M176">
            <v>3256</v>
          </cell>
          <cell r="N176">
            <v>130</v>
          </cell>
          <cell r="P176">
            <v>-114</v>
          </cell>
          <cell r="Q176">
            <v>-126.36</v>
          </cell>
          <cell r="R176">
            <v>12006</v>
          </cell>
          <cell r="S176" t="str">
            <v>NA</v>
          </cell>
          <cell r="T176">
            <v>81.131578947368425</v>
          </cell>
          <cell r="U176">
            <v>69.658119658119659</v>
          </cell>
        </row>
      </sheetData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前のグラフ"/>
      <sheetName val="打ち出し用"/>
      <sheetName val="産業動向9406"/>
      <sheetName val="セクター"/>
      <sheetName val="運輸経済月例報告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世界貿易"/>
      <sheetName val="世界の成長率"/>
      <sheetName val="Sheet2"/>
      <sheetName val="世界GDP"/>
      <sheetName val="IMD"/>
      <sheetName val="日本の輸出入"/>
      <sheetName val="食料"/>
      <sheetName val="エネルギー"/>
      <sheetName val="Sheet1 (3)"/>
      <sheetName val="Sheet1 (4)"/>
      <sheetName val="Sheet1"/>
      <sheetName val="Sheet1 (2)"/>
      <sheetName val="双子の赤字"/>
      <sheetName val="Sheet5"/>
      <sheetName val="Sheet8"/>
      <sheetName val="外貨準備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A12">
            <v>72</v>
          </cell>
          <cell r="C12">
            <v>409.59557294808741</v>
          </cell>
        </row>
        <row r="13">
          <cell r="A13">
            <v>73</v>
          </cell>
          <cell r="C13">
            <v>494.01472506301371</v>
          </cell>
        </row>
        <row r="14">
          <cell r="A14">
            <v>74</v>
          </cell>
          <cell r="C14">
            <v>483.34824818356168</v>
          </cell>
        </row>
        <row r="15">
          <cell r="A15">
            <v>75</v>
          </cell>
          <cell r="C15">
            <v>452.89053790410958</v>
          </cell>
        </row>
        <row r="16">
          <cell r="A16">
            <v>76</v>
          </cell>
          <cell r="C16">
            <v>461.58997954098362</v>
          </cell>
        </row>
        <row r="17">
          <cell r="A17">
            <v>77</v>
          </cell>
          <cell r="C17">
            <v>478.88931888219179</v>
          </cell>
        </row>
        <row r="18">
          <cell r="A18">
            <v>78</v>
          </cell>
          <cell r="C18">
            <v>465.60433051232883</v>
          </cell>
        </row>
        <row r="19">
          <cell r="A19">
            <v>79</v>
          </cell>
          <cell r="C19">
            <v>483.35819155342466</v>
          </cell>
        </row>
        <row r="20">
          <cell r="A20">
            <v>80</v>
          </cell>
          <cell r="C20">
            <v>441.38748256830604</v>
          </cell>
        </row>
        <row r="21">
          <cell r="A21">
            <v>81</v>
          </cell>
          <cell r="C21">
            <v>396.76784229863017</v>
          </cell>
        </row>
        <row r="22">
          <cell r="A22">
            <v>82</v>
          </cell>
          <cell r="C22">
            <v>369.96484432328765</v>
          </cell>
        </row>
        <row r="23">
          <cell r="A23">
            <v>83</v>
          </cell>
          <cell r="C23">
            <v>358.08877287123289</v>
          </cell>
        </row>
        <row r="24">
          <cell r="A24">
            <v>84</v>
          </cell>
          <cell r="C24">
            <v>368.80990682786887</v>
          </cell>
        </row>
        <row r="25">
          <cell r="A25">
            <v>85</v>
          </cell>
          <cell r="C25">
            <v>341.77899760273971</v>
          </cell>
        </row>
        <row r="26">
          <cell r="A26">
            <v>86</v>
          </cell>
          <cell r="C26">
            <v>335.2052238219178</v>
          </cell>
        </row>
        <row r="27">
          <cell r="A27">
            <v>87</v>
          </cell>
          <cell r="C27">
            <v>319.46314087123289</v>
          </cell>
        </row>
        <row r="28">
          <cell r="A28">
            <v>88</v>
          </cell>
          <cell r="C28">
            <v>333.14766053005462</v>
          </cell>
        </row>
        <row r="29">
          <cell r="A29">
            <v>89</v>
          </cell>
          <cell r="C29">
            <v>361.3591454958904</v>
          </cell>
        </row>
        <row r="30">
          <cell r="A30">
            <v>90</v>
          </cell>
          <cell r="C30">
            <v>394.21881893698634</v>
          </cell>
        </row>
        <row r="31">
          <cell r="A31">
            <v>91</v>
          </cell>
          <cell r="C31">
            <v>418.23724769863009</v>
          </cell>
        </row>
        <row r="32">
          <cell r="A32">
            <v>92</v>
          </cell>
          <cell r="C32">
            <v>431.76575377868852</v>
          </cell>
        </row>
        <row r="33">
          <cell r="A33">
            <v>93</v>
          </cell>
          <cell r="C33">
            <v>439.60334889589041</v>
          </cell>
        </row>
        <row r="34">
          <cell r="A34">
            <v>94</v>
          </cell>
          <cell r="C34">
            <v>466.74940174794523</v>
          </cell>
        </row>
        <row r="35">
          <cell r="A35">
            <v>95</v>
          </cell>
          <cell r="C35">
            <v>459.98185805479454</v>
          </cell>
        </row>
        <row r="36">
          <cell r="A36">
            <v>96</v>
          </cell>
          <cell r="C36">
            <v>452.7518060191257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運輸経済月例報告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S"/>
      <sheetName val="CF"/>
      <sheetName val="Seg"/>
      <sheetName val="telecomm"/>
      <sheetName val="infodisplay"/>
      <sheetName val="AM"/>
      <sheetName val="IS"/>
      <sheetName val="New Template"/>
    </sheetNames>
    <sheetDataSet>
      <sheetData sheetId="0" refreshError="1">
        <row r="7">
          <cell r="BB7">
            <v>101.5</v>
          </cell>
        </row>
        <row r="12">
          <cell r="BB12">
            <v>1632</v>
          </cell>
        </row>
        <row r="16">
          <cell r="BB16">
            <v>2909.9</v>
          </cell>
        </row>
        <row r="21">
          <cell r="BB21">
            <v>5673.8</v>
          </cell>
        </row>
        <row r="29">
          <cell r="BB29">
            <v>1218.7</v>
          </cell>
        </row>
        <row r="31">
          <cell r="BB31">
            <v>1287.5999999999999</v>
          </cell>
        </row>
        <row r="37">
          <cell r="BB37">
            <v>2116</v>
          </cell>
        </row>
        <row r="39">
          <cell r="BB39">
            <v>5673.8</v>
          </cell>
        </row>
        <row r="42">
          <cell r="BB42">
            <v>9.0311566367904383</v>
          </cell>
        </row>
        <row r="43">
          <cell r="BB43">
            <v>0.43320529236022193</v>
          </cell>
        </row>
        <row r="44">
          <cell r="BB44">
            <v>1483.8999999999999</v>
          </cell>
        </row>
        <row r="46">
          <cell r="BB46">
            <v>0.41220589460818358</v>
          </cell>
        </row>
        <row r="50">
          <cell r="BB50">
            <v>61.964804693758602</v>
          </cell>
        </row>
        <row r="52">
          <cell r="BB52">
            <v>4.6739108421355198</v>
          </cell>
        </row>
        <row r="53">
          <cell r="BB53">
            <v>8.477754669784647E-2</v>
          </cell>
        </row>
        <row r="54">
          <cell r="BB54">
            <v>0.76203985010686115</v>
          </cell>
        </row>
        <row r="55">
          <cell r="BB55">
            <v>1.4814704402750087</v>
          </cell>
        </row>
        <row r="56">
          <cell r="BB56">
            <v>4.2624638147314249</v>
          </cell>
        </row>
        <row r="57">
          <cell r="BB57">
            <v>0.18057290061102449</v>
          </cell>
        </row>
      </sheetData>
      <sheetData sheetId="1" refreshError="1">
        <row r="16">
          <cell r="AO16">
            <v>849.69999999999993</v>
          </cell>
          <cell r="AT16">
            <v>979.89999999999986</v>
          </cell>
          <cell r="AY16">
            <v>846.50000000000045</v>
          </cell>
          <cell r="BD16">
            <v>1040.4312399999999</v>
          </cell>
          <cell r="BI16">
            <v>1234.6855966167495</v>
          </cell>
        </row>
        <row r="17">
          <cell r="AY17">
            <v>3.6868466898954724</v>
          </cell>
          <cell r="BD17">
            <v>4.4429646204761388</v>
          </cell>
          <cell r="BI17">
            <v>5.2500716343860931</v>
          </cell>
        </row>
        <row r="31">
          <cell r="AO31">
            <v>8.2342580361073614E-2</v>
          </cell>
          <cell r="AT31">
            <v>0.12992727405620727</v>
          </cell>
          <cell r="AY31">
            <v>-4.1464285714283435E-2</v>
          </cell>
          <cell r="BD31">
            <v>-0.17980128929490755</v>
          </cell>
          <cell r="BI31">
            <v>3.1898042734717555</v>
          </cell>
        </row>
        <row r="68">
          <cell r="BB68">
            <v>984.19999999999993</v>
          </cell>
        </row>
        <row r="69">
          <cell r="BB69">
            <v>0.14004401714351933</v>
          </cell>
        </row>
        <row r="70">
          <cell r="BB70">
            <v>4.2005975245411857</v>
          </cell>
        </row>
        <row r="72">
          <cell r="BC72">
            <v>1192.127614175</v>
          </cell>
        </row>
        <row r="73">
          <cell r="BC73">
            <v>5.0826161337667868</v>
          </cell>
        </row>
        <row r="74">
          <cell r="BC74">
            <v>0.21126561082605155</v>
          </cell>
        </row>
        <row r="76">
          <cell r="BB76">
            <v>0.17484153335345609</v>
          </cell>
        </row>
        <row r="77">
          <cell r="BB77">
            <v>1.1586840376479799</v>
          </cell>
        </row>
        <row r="78">
          <cell r="BB78">
            <v>1.9871355060034308</v>
          </cell>
        </row>
        <row r="79">
          <cell r="BB79">
            <v>1.3563645193738838</v>
          </cell>
        </row>
        <row r="80">
          <cell r="BB80">
            <v>-95.195300000000131</v>
          </cell>
        </row>
        <row r="81">
          <cell r="BB81">
            <v>-0.40629662825437529</v>
          </cell>
        </row>
        <row r="82">
          <cell r="BB82" t="str">
            <v>NM</v>
          </cell>
        </row>
        <row r="84">
          <cell r="AX84">
            <v>-95.195300000000131</v>
          </cell>
          <cell r="BC84">
            <v>161.37016958153967</v>
          </cell>
        </row>
        <row r="85">
          <cell r="BC85">
            <v>0.68799901761475024</v>
          </cell>
        </row>
        <row r="86">
          <cell r="BC86">
            <v>1.0617421165466007E-2</v>
          </cell>
        </row>
        <row r="87">
          <cell r="BC87">
            <v>4.3166725405007537E-2</v>
          </cell>
        </row>
        <row r="88">
          <cell r="BC88" t="str">
            <v>NM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© Salomon Smith Barney Inc. 1999.  All rights reserved.  Reproduction or quotation in whole or part without permission is forbidden.</v>
          </cell>
        </row>
        <row r="2">
          <cell r="A2" t="str">
            <v xml:space="preserve">Table 6A.  Corning Inc.— Restated Quarterly Income Statement  </v>
          </cell>
        </row>
        <row r="3">
          <cell r="A3" t="str">
            <v>(Millions Of Dollars, Except Per-Share Data; Restated for Spinoffs &amp; Accounting Calendar Change)</v>
          </cell>
          <cell r="AJ3" t="str">
            <v xml:space="preserve"> </v>
          </cell>
        </row>
        <row r="4">
          <cell r="P4" t="str">
            <v xml:space="preserve">   Year</v>
          </cell>
          <cell r="R4" t="str">
            <v>1992</v>
          </cell>
          <cell r="U4" t="str">
            <v xml:space="preserve">   Year</v>
          </cell>
          <cell r="W4" t="str">
            <v xml:space="preserve">1993 </v>
          </cell>
          <cell r="Z4" t="str">
            <v xml:space="preserve">   Year</v>
          </cell>
          <cell r="AB4" t="str">
            <v>1994</v>
          </cell>
          <cell r="AE4" t="str">
            <v xml:space="preserve">   Year</v>
          </cell>
          <cell r="AG4" t="str">
            <v xml:space="preserve"> 1995</v>
          </cell>
          <cell r="AJ4" t="str">
            <v xml:space="preserve">   Year</v>
          </cell>
          <cell r="AL4" t="str">
            <v xml:space="preserve"> 1996</v>
          </cell>
          <cell r="AO4" t="str">
            <v xml:space="preserve">   Year</v>
          </cell>
          <cell r="AQ4" t="str">
            <v>1997R</v>
          </cell>
          <cell r="AT4" t="str">
            <v xml:space="preserve">   Year</v>
          </cell>
          <cell r="AV4">
            <v>1998</v>
          </cell>
          <cell r="AY4" t="str">
            <v xml:space="preserve">   Year</v>
          </cell>
          <cell r="BA4" t="str">
            <v>Estimated 1999</v>
          </cell>
          <cell r="BD4" t="str">
            <v xml:space="preserve">   Year</v>
          </cell>
          <cell r="BF4" t="str">
            <v>Estimated 2000</v>
          </cell>
          <cell r="BI4" t="str">
            <v xml:space="preserve">   Year</v>
          </cell>
        </row>
        <row r="5">
          <cell r="P5" t="str">
            <v xml:space="preserve">   1991</v>
          </cell>
          <cell r="Q5" t="str">
            <v>1Q</v>
          </cell>
          <cell r="R5" t="str">
            <v>2Q</v>
          </cell>
          <cell r="S5" t="str">
            <v>3Q</v>
          </cell>
          <cell r="T5" t="str">
            <v>4Q</v>
          </cell>
          <cell r="U5" t="str">
            <v xml:space="preserve">   1992</v>
          </cell>
          <cell r="V5" t="str">
            <v>1Q</v>
          </cell>
          <cell r="W5" t="str">
            <v>2Q</v>
          </cell>
          <cell r="X5" t="str">
            <v>3Q</v>
          </cell>
          <cell r="Y5" t="str">
            <v>4Q</v>
          </cell>
          <cell r="Z5" t="str">
            <v xml:space="preserve">   1993</v>
          </cell>
          <cell r="AA5" t="str">
            <v>1Q</v>
          </cell>
          <cell r="AB5" t="str">
            <v>2Q</v>
          </cell>
          <cell r="AC5" t="str">
            <v>3Q</v>
          </cell>
          <cell r="AD5" t="str">
            <v>4Q</v>
          </cell>
          <cell r="AE5" t="str">
            <v xml:space="preserve">   1994</v>
          </cell>
          <cell r="AF5" t="str">
            <v>1Q</v>
          </cell>
          <cell r="AG5" t="str">
            <v>2Q</v>
          </cell>
          <cell r="AH5" t="str">
            <v>3Q</v>
          </cell>
          <cell r="AI5" t="str">
            <v>4Q</v>
          </cell>
          <cell r="AJ5" t="str">
            <v xml:space="preserve">   1995</v>
          </cell>
          <cell r="AK5" t="str">
            <v>1Q</v>
          </cell>
          <cell r="AL5" t="str">
            <v>2Q</v>
          </cell>
          <cell r="AM5" t="str">
            <v>3Q</v>
          </cell>
          <cell r="AN5" t="str">
            <v>4Q</v>
          </cell>
          <cell r="AO5" t="str">
            <v xml:space="preserve">   1996</v>
          </cell>
          <cell r="AP5" t="str">
            <v>1QR</v>
          </cell>
          <cell r="AQ5" t="str">
            <v>2QR</v>
          </cell>
          <cell r="AR5" t="str">
            <v>3QR</v>
          </cell>
          <cell r="AS5" t="str">
            <v>4QR</v>
          </cell>
          <cell r="AT5" t="str">
            <v xml:space="preserve">   1997R</v>
          </cell>
          <cell r="AU5" t="str">
            <v>1Q</v>
          </cell>
          <cell r="AV5" t="str">
            <v>2Q</v>
          </cell>
          <cell r="AW5" t="str">
            <v>3Q</v>
          </cell>
          <cell r="AX5" t="str">
            <v>4Q</v>
          </cell>
          <cell r="AY5">
            <v>1998</v>
          </cell>
          <cell r="AZ5" t="str">
            <v>1QA</v>
          </cell>
          <cell r="BA5" t="str">
            <v>2QA</v>
          </cell>
          <cell r="BB5" t="str">
            <v>3QA</v>
          </cell>
          <cell r="BC5" t="str">
            <v>4Q</v>
          </cell>
          <cell r="BD5" t="str">
            <v xml:space="preserve">   1999E</v>
          </cell>
          <cell r="BE5" t="str">
            <v>1Q</v>
          </cell>
          <cell r="BF5" t="str">
            <v>2Q</v>
          </cell>
          <cell r="BG5" t="str">
            <v>3Q</v>
          </cell>
          <cell r="BH5" t="str">
            <v>4Q</v>
          </cell>
          <cell r="BI5">
            <v>2000</v>
          </cell>
        </row>
        <row r="6">
          <cell r="P6" t="str">
            <v xml:space="preserve"> </v>
          </cell>
          <cell r="U6" t="str">
            <v>`</v>
          </cell>
          <cell r="Y6" t="str">
            <v>`</v>
          </cell>
        </row>
        <row r="7">
          <cell r="A7" t="str">
            <v>Net Sales</v>
          </cell>
          <cell r="P7">
            <v>3259.2</v>
          </cell>
          <cell r="Q7">
            <v>741.8</v>
          </cell>
          <cell r="R7">
            <v>871.5</v>
          </cell>
          <cell r="S7">
            <v>1099.2</v>
          </cell>
          <cell r="T7">
            <v>996.2</v>
          </cell>
          <cell r="U7">
            <v>3708.7</v>
          </cell>
          <cell r="V7">
            <v>817</v>
          </cell>
          <cell r="W7">
            <v>906.8</v>
          </cell>
          <cell r="X7">
            <v>1198</v>
          </cell>
          <cell r="Y7">
            <v>1083</v>
          </cell>
          <cell r="Z7">
            <v>4004.8</v>
          </cell>
          <cell r="AA7">
            <v>948.9</v>
          </cell>
          <cell r="AB7">
            <v>1105.7</v>
          </cell>
          <cell r="AC7">
            <v>1442.4</v>
          </cell>
          <cell r="AD7">
            <v>1273.5</v>
          </cell>
          <cell r="AE7">
            <v>4770.5</v>
          </cell>
          <cell r="AF7">
            <v>767.5</v>
          </cell>
          <cell r="AG7">
            <v>801.3</v>
          </cell>
          <cell r="AH7">
            <v>834.5</v>
          </cell>
          <cell r="AI7">
            <v>853.8</v>
          </cell>
          <cell r="AJ7">
            <v>3257.1000000000004</v>
          </cell>
          <cell r="AK7">
            <v>837.6</v>
          </cell>
          <cell r="AL7">
            <v>913.7</v>
          </cell>
          <cell r="AM7">
            <v>910.2</v>
          </cell>
          <cell r="AN7">
            <v>990.1</v>
          </cell>
          <cell r="AO7">
            <v>3651.6</v>
          </cell>
          <cell r="AP7">
            <v>817.1</v>
          </cell>
          <cell r="AQ7">
            <v>905.5</v>
          </cell>
          <cell r="AR7">
            <v>891.9</v>
          </cell>
          <cell r="AS7">
            <v>902.3</v>
          </cell>
          <cell r="AT7">
            <v>3516.8</v>
          </cell>
          <cell r="AU7">
            <v>794.8</v>
          </cell>
          <cell r="AV7">
            <v>855.9</v>
          </cell>
          <cell r="AW7">
            <v>906.5</v>
          </cell>
          <cell r="AX7">
            <v>926.8</v>
          </cell>
          <cell r="AY7">
            <v>3484</v>
          </cell>
          <cell r="AZ7">
            <v>892.2</v>
          </cell>
          <cell r="BA7">
            <v>1020</v>
          </cell>
          <cell r="BB7">
            <v>1136.5999999999999</v>
          </cell>
          <cell r="BC7">
            <v>1151.82</v>
          </cell>
          <cell r="BD7">
            <v>4200.62</v>
          </cell>
          <cell r="BE7">
            <v>1121.124</v>
          </cell>
          <cell r="BF7">
            <v>1260.4499999999998</v>
          </cell>
          <cell r="BG7">
            <v>1261.626</v>
          </cell>
          <cell r="BH7">
            <v>1267.002</v>
          </cell>
          <cell r="BI7">
            <v>4910.2019999999993</v>
          </cell>
        </row>
        <row r="9">
          <cell r="A9" t="str">
            <v>Cost Of Goods Sold</v>
          </cell>
          <cell r="P9">
            <v>2121.5</v>
          </cell>
          <cell r="Q9">
            <v>488.4</v>
          </cell>
          <cell r="R9">
            <v>575.6</v>
          </cell>
          <cell r="S9">
            <v>709.2</v>
          </cell>
          <cell r="T9">
            <v>638.1</v>
          </cell>
          <cell r="U9">
            <v>2411.3000000000002</v>
          </cell>
          <cell r="V9">
            <v>532.1</v>
          </cell>
          <cell r="W9">
            <v>568.4</v>
          </cell>
          <cell r="X9">
            <v>789</v>
          </cell>
          <cell r="Y9">
            <v>707.5</v>
          </cell>
          <cell r="Z9">
            <v>2597</v>
          </cell>
          <cell r="AA9">
            <v>622.1</v>
          </cell>
          <cell r="AB9">
            <v>696.1</v>
          </cell>
          <cell r="AC9">
            <v>917.9</v>
          </cell>
          <cell r="AD9">
            <v>824.8</v>
          </cell>
          <cell r="AE9">
            <v>3060.8999999999996</v>
          </cell>
          <cell r="AF9">
            <v>485.8</v>
          </cell>
          <cell r="AG9">
            <v>498.3</v>
          </cell>
          <cell r="AH9">
            <v>509.6</v>
          </cell>
          <cell r="AI9">
            <v>538.9</v>
          </cell>
          <cell r="AJ9">
            <v>2032.6</v>
          </cell>
          <cell r="AK9">
            <v>517</v>
          </cell>
          <cell r="AL9">
            <v>568.70000000000005</v>
          </cell>
          <cell r="AM9">
            <v>551.20000000000005</v>
          </cell>
          <cell r="AN9">
            <v>622</v>
          </cell>
          <cell r="AO9">
            <v>2258.9</v>
          </cell>
          <cell r="AP9">
            <v>475.7</v>
          </cell>
          <cell r="AQ9">
            <v>515.29999999999995</v>
          </cell>
          <cell r="AR9">
            <v>524.9</v>
          </cell>
          <cell r="AS9">
            <v>526.4</v>
          </cell>
          <cell r="AT9">
            <v>2042.3000000000002</v>
          </cell>
          <cell r="AU9">
            <v>514.70000000000005</v>
          </cell>
          <cell r="AV9">
            <v>530.4</v>
          </cell>
          <cell r="AW9">
            <v>550.1</v>
          </cell>
          <cell r="AX9">
            <v>558.70000000000005</v>
          </cell>
          <cell r="AY9">
            <v>2153.8999999999996</v>
          </cell>
          <cell r="AZ9">
            <v>548.29999999999995</v>
          </cell>
          <cell r="BA9">
            <v>621.70000000000005</v>
          </cell>
          <cell r="BB9">
            <v>696.7</v>
          </cell>
          <cell r="BC9">
            <v>711.82475999999997</v>
          </cell>
          <cell r="BD9">
            <v>2578.5247600000002</v>
          </cell>
          <cell r="BE9">
            <v>689.49126000000001</v>
          </cell>
          <cell r="BF9">
            <v>768.8744999999999</v>
          </cell>
          <cell r="BG9">
            <v>769.59186</v>
          </cell>
          <cell r="BH9">
            <v>779.20623000000001</v>
          </cell>
          <cell r="BI9">
            <v>3007.1638499999999</v>
          </cell>
        </row>
        <row r="10">
          <cell r="P10" t="str">
            <v>_______</v>
          </cell>
          <cell r="Q10" t="str">
            <v>_______</v>
          </cell>
          <cell r="R10" t="str">
            <v>_______</v>
          </cell>
          <cell r="S10" t="str">
            <v>_______</v>
          </cell>
          <cell r="T10" t="str">
            <v>_______</v>
          </cell>
          <cell r="U10" t="str">
            <v xml:space="preserve">              </v>
          </cell>
          <cell r="V10" t="str">
            <v xml:space="preserve">              </v>
          </cell>
          <cell r="W10" t="str">
            <v xml:space="preserve">              </v>
          </cell>
          <cell r="X10" t="str">
            <v xml:space="preserve">              </v>
          </cell>
          <cell r="Y10" t="str">
            <v xml:space="preserve">              </v>
          </cell>
          <cell r="Z10" t="str">
            <v xml:space="preserve">              </v>
          </cell>
          <cell r="AA10" t="str">
            <v xml:space="preserve">              </v>
          </cell>
          <cell r="AB10" t="str">
            <v xml:space="preserve">              </v>
          </cell>
          <cell r="AC10" t="str">
            <v xml:space="preserve">              </v>
          </cell>
          <cell r="AD10" t="str">
            <v xml:space="preserve">              </v>
          </cell>
          <cell r="AE10" t="str">
            <v xml:space="preserve">              </v>
          </cell>
          <cell r="AF10" t="str">
            <v xml:space="preserve">              </v>
          </cell>
          <cell r="AG10" t="str">
            <v xml:space="preserve">              </v>
          </cell>
          <cell r="AH10" t="str">
            <v xml:space="preserve">              </v>
          </cell>
          <cell r="AI10" t="str">
            <v xml:space="preserve">              </v>
          </cell>
          <cell r="AJ10" t="str">
            <v xml:space="preserve">              </v>
          </cell>
          <cell r="AK10" t="str">
            <v xml:space="preserve">              </v>
          </cell>
          <cell r="AL10" t="str">
            <v xml:space="preserve">              </v>
          </cell>
          <cell r="AM10" t="str">
            <v xml:space="preserve">              </v>
          </cell>
          <cell r="AN10" t="str">
            <v xml:space="preserve">              </v>
          </cell>
        </row>
        <row r="11">
          <cell r="A11" t="str">
            <v>Gross Income</v>
          </cell>
          <cell r="P11">
            <v>1137.7</v>
          </cell>
          <cell r="Q11">
            <v>253.39999999999998</v>
          </cell>
          <cell r="R11">
            <v>295.89999999999998</v>
          </cell>
          <cell r="S11">
            <v>390</v>
          </cell>
          <cell r="T11">
            <v>358.1</v>
          </cell>
          <cell r="U11">
            <v>1297.3999999999996</v>
          </cell>
          <cell r="V11">
            <v>284.89999999999998</v>
          </cell>
          <cell r="W11">
            <v>338.4</v>
          </cell>
          <cell r="X11">
            <v>409</v>
          </cell>
          <cell r="Y11">
            <v>375.5</v>
          </cell>
          <cell r="Z11">
            <v>1407.8000000000002</v>
          </cell>
          <cell r="AA11">
            <v>326.79999999999995</v>
          </cell>
          <cell r="AB11">
            <v>409.6</v>
          </cell>
          <cell r="AC11">
            <v>524.50000000000011</v>
          </cell>
          <cell r="AD11">
            <v>448.70000000000005</v>
          </cell>
          <cell r="AE11">
            <v>1709.6000000000004</v>
          </cell>
          <cell r="AF11">
            <v>281.7</v>
          </cell>
          <cell r="AG11">
            <v>302.99999999999994</v>
          </cell>
          <cell r="AH11">
            <v>324.89999999999998</v>
          </cell>
          <cell r="AI11">
            <v>314.89999999999998</v>
          </cell>
          <cell r="AJ11">
            <v>1224.5000000000005</v>
          </cell>
          <cell r="AK11">
            <v>320.60000000000002</v>
          </cell>
          <cell r="AL11">
            <v>345</v>
          </cell>
          <cell r="AM11">
            <v>359</v>
          </cell>
          <cell r="AN11">
            <v>368.1</v>
          </cell>
          <cell r="AO11">
            <v>1392.6999999999998</v>
          </cell>
          <cell r="AP11">
            <v>341.40000000000003</v>
          </cell>
          <cell r="AQ11">
            <v>390.20000000000005</v>
          </cell>
          <cell r="AR11">
            <v>367</v>
          </cell>
          <cell r="AS11">
            <v>375.9</v>
          </cell>
          <cell r="AT11">
            <v>1474.5</v>
          </cell>
          <cell r="AU11">
            <v>280.09999999999991</v>
          </cell>
          <cell r="AV11">
            <v>325.5</v>
          </cell>
          <cell r="AW11">
            <v>356.4</v>
          </cell>
          <cell r="AX11">
            <v>368.09999999999991</v>
          </cell>
          <cell r="AY11">
            <v>1330.1000000000004</v>
          </cell>
          <cell r="AZ11">
            <v>343.90000000000009</v>
          </cell>
          <cell r="BA11">
            <v>398.29999999999995</v>
          </cell>
          <cell r="BB11">
            <v>439.89999999999986</v>
          </cell>
          <cell r="BC11">
            <v>439.99523999999997</v>
          </cell>
          <cell r="BD11">
            <v>1622.0952399999996</v>
          </cell>
          <cell r="BE11">
            <v>431.63274000000001</v>
          </cell>
          <cell r="BF11">
            <v>491.57549999999992</v>
          </cell>
          <cell r="BG11">
            <v>492.03413999999998</v>
          </cell>
          <cell r="BH11">
            <v>487.79576999999995</v>
          </cell>
          <cell r="BI11">
            <v>1903.0381499999994</v>
          </cell>
        </row>
        <row r="12">
          <cell r="A12" t="str">
            <v>Gross Margin</v>
          </cell>
          <cell r="P12">
            <v>0.34907339224349532</v>
          </cell>
          <cell r="Q12">
            <v>0.34160150984092741</v>
          </cell>
          <cell r="R12">
            <v>0.33952954675846236</v>
          </cell>
          <cell r="S12">
            <v>0.35480349344978168</v>
          </cell>
          <cell r="T12">
            <v>0.35946597068861674</v>
          </cell>
          <cell r="U12">
            <v>0.34982608461185849</v>
          </cell>
          <cell r="V12">
            <v>0.34871481028151774</v>
          </cell>
          <cell r="W12">
            <v>0.37318041464490515</v>
          </cell>
          <cell r="X12">
            <v>0.34140233722871449</v>
          </cell>
          <cell r="Y12">
            <v>0.34672206832871655</v>
          </cell>
          <cell r="Z12">
            <v>0.35152816620055938</v>
          </cell>
          <cell r="AA12">
            <v>0.34439877753187897</v>
          </cell>
          <cell r="AB12">
            <v>0.3704440625847879</v>
          </cell>
          <cell r="AC12">
            <v>0.36363006100942874</v>
          </cell>
          <cell r="AD12">
            <v>0.35233608166470365</v>
          </cell>
          <cell r="AE12">
            <v>0.35836914369562944</v>
          </cell>
          <cell r="AF12">
            <v>0.36703583061889244</v>
          </cell>
          <cell r="AG12">
            <v>0.37813552976413323</v>
          </cell>
          <cell r="AH12">
            <v>0.38933493109646489</v>
          </cell>
          <cell r="AI12">
            <v>0.36882173811197005</v>
          </cell>
          <cell r="AJ12">
            <v>0.37594792913941855</v>
          </cell>
          <cell r="AK12">
            <v>0.38276026743075453</v>
          </cell>
          <cell r="AL12">
            <v>0.37758564080113821</v>
          </cell>
          <cell r="AM12">
            <v>0.39441880905295534</v>
          </cell>
          <cell r="AN12">
            <v>0.37178062821937174</v>
          </cell>
          <cell r="AO12">
            <v>0.38139445722423049</v>
          </cell>
          <cell r="AP12">
            <v>0.41781911638722313</v>
          </cell>
          <cell r="AQ12">
            <v>0.43092214246272786</v>
          </cell>
          <cell r="AR12">
            <v>0.41148110774750535</v>
          </cell>
          <cell r="AS12">
            <v>0.41660201706749422</v>
          </cell>
          <cell r="AT12">
            <v>0.41927320291173797</v>
          </cell>
          <cell r="AU12">
            <v>0.35241570206341211</v>
          </cell>
          <cell r="AV12">
            <v>0.38030143708377151</v>
          </cell>
          <cell r="AW12">
            <v>0.39316050744622166</v>
          </cell>
          <cell r="AX12">
            <v>0.39717306862321955</v>
          </cell>
          <cell r="AY12">
            <v>0.3817738231917337</v>
          </cell>
          <cell r="AZ12">
            <v>0.38545169244564004</v>
          </cell>
          <cell r="BA12">
            <v>0.39049019607843127</v>
          </cell>
          <cell r="BB12">
            <v>0.3870314974485306</v>
          </cell>
          <cell r="BC12">
            <v>0.38200000000000001</v>
          </cell>
          <cell r="BD12">
            <v>0.38615614837809653</v>
          </cell>
          <cell r="BE12">
            <v>0.38500000000000001</v>
          </cell>
          <cell r="BF12">
            <v>0.39</v>
          </cell>
          <cell r="BG12">
            <v>0.39</v>
          </cell>
          <cell r="BH12">
            <v>0.38500000000000001</v>
          </cell>
          <cell r="BI12">
            <v>0.38756819984188018</v>
          </cell>
        </row>
        <row r="14">
          <cell r="A14" t="str">
            <v>SG&amp;A</v>
          </cell>
          <cell r="P14">
            <v>622.5</v>
          </cell>
          <cell r="Q14">
            <v>149.9</v>
          </cell>
          <cell r="R14">
            <v>162.5</v>
          </cell>
          <cell r="S14">
            <v>194.6</v>
          </cell>
          <cell r="T14">
            <v>185.2</v>
          </cell>
          <cell r="U14">
            <v>692.19999999999993</v>
          </cell>
          <cell r="V14">
            <v>168.6</v>
          </cell>
          <cell r="W14">
            <v>176.7</v>
          </cell>
          <cell r="X14">
            <v>219.5</v>
          </cell>
          <cell r="Y14">
            <v>209.2</v>
          </cell>
          <cell r="Z14">
            <v>774</v>
          </cell>
          <cell r="AA14">
            <v>185.7</v>
          </cell>
          <cell r="AB14">
            <v>202.3</v>
          </cell>
          <cell r="AC14">
            <v>245.2</v>
          </cell>
          <cell r="AD14">
            <v>238.5</v>
          </cell>
          <cell r="AE14">
            <v>871.7</v>
          </cell>
          <cell r="AF14">
            <v>131.1</v>
          </cell>
          <cell r="AG14">
            <v>131.9</v>
          </cell>
          <cell r="AH14">
            <v>142.5</v>
          </cell>
          <cell r="AI14">
            <v>150.69999999999999</v>
          </cell>
          <cell r="AJ14">
            <v>556.20000000000005</v>
          </cell>
          <cell r="AK14">
            <v>158.4</v>
          </cell>
          <cell r="AL14">
            <v>148.4</v>
          </cell>
          <cell r="AM14">
            <v>163.30000000000001</v>
          </cell>
          <cell r="AN14">
            <v>169.7</v>
          </cell>
          <cell r="AO14">
            <v>639.79999999999995</v>
          </cell>
          <cell r="AP14">
            <v>128.80000000000001</v>
          </cell>
          <cell r="AQ14">
            <v>138.9</v>
          </cell>
          <cell r="AR14">
            <v>134</v>
          </cell>
          <cell r="AS14">
            <v>139.9</v>
          </cell>
          <cell r="AT14">
            <v>541.6</v>
          </cell>
          <cell r="AU14">
            <v>112.9</v>
          </cell>
          <cell r="AV14">
            <v>126.6</v>
          </cell>
          <cell r="AW14">
            <v>112.6</v>
          </cell>
          <cell r="AX14">
            <v>135.6</v>
          </cell>
          <cell r="AY14">
            <v>487.70000000000005</v>
          </cell>
          <cell r="AZ14">
            <v>136.80000000000001</v>
          </cell>
          <cell r="BA14">
            <v>141.29999999999998</v>
          </cell>
          <cell r="BB14">
            <v>161.1</v>
          </cell>
          <cell r="BC14">
            <v>163.51649999999998</v>
          </cell>
          <cell r="BD14">
            <v>602.7165</v>
          </cell>
          <cell r="BE14">
            <v>163.51649999999998</v>
          </cell>
          <cell r="BF14">
            <v>164.33408249999997</v>
          </cell>
          <cell r="BG14">
            <v>165.97742332499996</v>
          </cell>
          <cell r="BH14">
            <v>167.63719755824997</v>
          </cell>
          <cell r="BI14">
            <v>661.4652033832499</v>
          </cell>
        </row>
        <row r="15">
          <cell r="A15" t="str">
            <v>Research &amp; Development</v>
          </cell>
          <cell r="P15">
            <v>130.69999999999999</v>
          </cell>
          <cell r="Q15">
            <v>31.2</v>
          </cell>
          <cell r="R15">
            <v>33.299999999999997</v>
          </cell>
          <cell r="S15">
            <v>44.4</v>
          </cell>
          <cell r="T15">
            <v>42.2</v>
          </cell>
          <cell r="U15">
            <v>151.1</v>
          </cell>
          <cell r="V15">
            <v>37.700000000000003</v>
          </cell>
          <cell r="W15">
            <v>39.799999999999997</v>
          </cell>
          <cell r="X15">
            <v>51.4</v>
          </cell>
          <cell r="Y15">
            <v>44.2</v>
          </cell>
          <cell r="Z15">
            <v>173.09999999999997</v>
          </cell>
          <cell r="AA15">
            <v>38.200000000000003</v>
          </cell>
          <cell r="AB15">
            <v>41.1</v>
          </cell>
          <cell r="AC15">
            <v>53.5</v>
          </cell>
          <cell r="AD15">
            <v>44.1</v>
          </cell>
          <cell r="AE15">
            <v>176.89999999999998</v>
          </cell>
          <cell r="AF15">
            <v>43.9</v>
          </cell>
          <cell r="AG15">
            <v>43.2</v>
          </cell>
          <cell r="AH15">
            <v>42.3</v>
          </cell>
          <cell r="AI15">
            <v>46.3</v>
          </cell>
          <cell r="AJ15">
            <v>175.70000000000002</v>
          </cell>
          <cell r="AK15">
            <v>45.3</v>
          </cell>
          <cell r="AL15">
            <v>44.9</v>
          </cell>
          <cell r="AM15">
            <v>47.3</v>
          </cell>
          <cell r="AN15">
            <v>53.8</v>
          </cell>
          <cell r="AO15">
            <v>191.3</v>
          </cell>
          <cell r="AP15">
            <v>51</v>
          </cell>
          <cell r="AQ15">
            <v>53.4</v>
          </cell>
          <cell r="AR15">
            <v>70.7</v>
          </cell>
          <cell r="AS15">
            <v>75.2</v>
          </cell>
          <cell r="AT15">
            <v>250.3</v>
          </cell>
          <cell r="AU15">
            <v>67.099999999999994</v>
          </cell>
          <cell r="AV15">
            <v>75.099999999999994</v>
          </cell>
          <cell r="AW15">
            <v>71.599999999999994</v>
          </cell>
          <cell r="AX15">
            <v>80.099999999999994</v>
          </cell>
          <cell r="AY15">
            <v>293.89999999999998</v>
          </cell>
          <cell r="AZ15">
            <v>79.599999999999994</v>
          </cell>
          <cell r="BA15">
            <v>84.8</v>
          </cell>
          <cell r="BB15">
            <v>96.5</v>
          </cell>
          <cell r="BC15">
            <v>97.947499999999991</v>
          </cell>
          <cell r="BD15">
            <v>358.84749999999997</v>
          </cell>
          <cell r="BE15">
            <v>97.907999999999987</v>
          </cell>
          <cell r="BF15">
            <v>101.75999999999999</v>
          </cell>
          <cell r="BG15">
            <v>102.29</v>
          </cell>
          <cell r="BH15">
            <v>103.82435</v>
          </cell>
          <cell r="BI15">
            <v>405.78234999999995</v>
          </cell>
        </row>
        <row r="16">
          <cell r="A16" t="str">
            <v>SG&amp;A And R&amp;D As % Of Sales</v>
          </cell>
          <cell r="P16">
            <v>0.23109965635738836</v>
          </cell>
          <cell r="Q16">
            <v>0.24413588568347264</v>
          </cell>
          <cell r="R16">
            <v>0.22467010900745843</v>
          </cell>
          <cell r="S16">
            <v>0.21743085880640464</v>
          </cell>
          <cell r="T16">
            <v>0.22826741618148963</v>
          </cell>
          <cell r="U16">
            <v>0.22738425863510126</v>
          </cell>
          <cell r="V16">
            <v>0.25250917992656058</v>
          </cell>
          <cell r="W16">
            <v>0.23875165416850463</v>
          </cell>
          <cell r="X16">
            <v>0.22612687813021701</v>
          </cell>
          <cell r="Y16">
            <v>0.23397968605724836</v>
          </cell>
          <cell r="Z16">
            <v>0.23649121054734315</v>
          </cell>
          <cell r="AA16">
            <v>0.23595742438613129</v>
          </cell>
          <cell r="AB16">
            <v>0.22013204304965181</v>
          </cell>
          <cell r="AC16">
            <v>0.20708541320022184</v>
          </cell>
          <cell r="AD16">
            <v>0.22190812720848058</v>
          </cell>
          <cell r="AE16">
            <v>0.21980924431401319</v>
          </cell>
          <cell r="AF16">
            <v>0.2280130293159609</v>
          </cell>
          <cell r="AG16">
            <v>0.21851990515412459</v>
          </cell>
          <cell r="AH16">
            <v>0.22144997004194131</v>
          </cell>
          <cell r="AI16">
            <v>0.23073319278519561</v>
          </cell>
          <cell r="AJ16">
            <v>0.22470909704952258</v>
          </cell>
          <cell r="AK16">
            <v>0.24319484240687678</v>
          </cell>
          <cell r="AL16">
            <v>0.21155740396191311</v>
          </cell>
          <cell r="AM16">
            <v>0.23137771918259725</v>
          </cell>
          <cell r="AN16">
            <v>0.22573477426522573</v>
          </cell>
          <cell r="AO16">
            <v>0.22759886077335961</v>
          </cell>
          <cell r="AP16">
            <v>0.220046505935626</v>
          </cell>
          <cell r="AQ16">
            <v>0.21236885698509111</v>
          </cell>
          <cell r="AR16">
            <v>0.22951003475725978</v>
          </cell>
          <cell r="AS16">
            <v>0.23839077912002662</v>
          </cell>
          <cell r="AT16">
            <v>0.22517629663330302</v>
          </cell>
          <cell r="AU16">
            <v>0.22647206844489182</v>
          </cell>
          <cell r="AV16">
            <v>0.23565837130505898</v>
          </cell>
          <cell r="AW16">
            <v>0.20319911748483177</v>
          </cell>
          <cell r="AX16">
            <v>0.2327362969356927</v>
          </cell>
          <cell r="AY16">
            <v>0.22433983926521239</v>
          </cell>
          <cell r="AZ16">
            <v>0.24254651423447657</v>
          </cell>
          <cell r="BA16">
            <v>0.22166666666666662</v>
          </cell>
          <cell r="BB16">
            <v>0.22664085870139014</v>
          </cell>
          <cell r="BC16">
            <v>0.22700074664444092</v>
          </cell>
          <cell r="BD16">
            <v>0.22891001804495525</v>
          </cell>
          <cell r="BE16">
            <v>0.23318071863594034</v>
          </cell>
          <cell r="BF16">
            <v>0.21111038319647746</v>
          </cell>
          <cell r="BG16">
            <v>0.21263625141285927</v>
          </cell>
          <cell r="BH16">
            <v>0.21425502687308304</v>
          </cell>
          <cell r="BI16">
            <v>0.21735308514461318</v>
          </cell>
        </row>
        <row r="17">
          <cell r="P17" t="str">
            <v>_______</v>
          </cell>
          <cell r="Q17" t="str">
            <v>_______</v>
          </cell>
          <cell r="R17" t="str">
            <v>_______</v>
          </cell>
          <cell r="S17" t="str">
            <v>_______</v>
          </cell>
          <cell r="T17" t="str">
            <v>_______</v>
          </cell>
          <cell r="U17" t="str">
            <v xml:space="preserve">              </v>
          </cell>
          <cell r="V17" t="str">
            <v xml:space="preserve">              </v>
          </cell>
          <cell r="W17" t="str">
            <v xml:space="preserve">              </v>
          </cell>
          <cell r="X17" t="str">
            <v xml:space="preserve">              </v>
          </cell>
          <cell r="Y17" t="str">
            <v xml:space="preserve">              </v>
          </cell>
          <cell r="Z17" t="str">
            <v xml:space="preserve">              </v>
          </cell>
          <cell r="AA17" t="str">
            <v xml:space="preserve">              </v>
          </cell>
          <cell r="AB17" t="str">
            <v xml:space="preserve">              </v>
          </cell>
          <cell r="AC17" t="str">
            <v xml:space="preserve">              </v>
          </cell>
          <cell r="AD17" t="str">
            <v xml:space="preserve">              </v>
          </cell>
          <cell r="AE17" t="str">
            <v xml:space="preserve">              </v>
          </cell>
          <cell r="AF17" t="str">
            <v xml:space="preserve">              </v>
          </cell>
          <cell r="AG17" t="str">
            <v xml:space="preserve">              </v>
          </cell>
          <cell r="AH17" t="str">
            <v xml:space="preserve">              </v>
          </cell>
          <cell r="AI17" t="str">
            <v xml:space="preserve">              </v>
          </cell>
          <cell r="AJ17" t="str">
            <v xml:space="preserve">              </v>
          </cell>
          <cell r="AK17" t="str">
            <v xml:space="preserve">              </v>
          </cell>
          <cell r="AL17" t="str">
            <v xml:space="preserve">              </v>
          </cell>
          <cell r="AM17" t="str">
            <v xml:space="preserve">              </v>
          </cell>
          <cell r="AN17" t="str">
            <v xml:space="preserve">              </v>
          </cell>
        </row>
        <row r="18">
          <cell r="A18" t="str">
            <v>Total Operating Costs</v>
          </cell>
          <cell r="P18">
            <v>2874.7</v>
          </cell>
          <cell r="Q18">
            <v>669.5</v>
          </cell>
          <cell r="R18">
            <v>771.4</v>
          </cell>
          <cell r="S18">
            <v>948.2</v>
          </cell>
          <cell r="T18">
            <v>865.5</v>
          </cell>
          <cell r="U18">
            <v>3254.6</v>
          </cell>
          <cell r="V18">
            <v>738.40000000000009</v>
          </cell>
          <cell r="W18">
            <v>784.89999999999986</v>
          </cell>
          <cell r="X18">
            <v>1059.9000000000001</v>
          </cell>
          <cell r="Y18">
            <v>960.90000000000009</v>
          </cell>
          <cell r="Z18">
            <v>3544.1</v>
          </cell>
          <cell r="AA18">
            <v>846</v>
          </cell>
          <cell r="AB18">
            <v>939.50000000000011</v>
          </cell>
          <cell r="AC18">
            <v>1216.5999999999999</v>
          </cell>
          <cell r="AD18">
            <v>1107.3999999999999</v>
          </cell>
          <cell r="AE18">
            <v>4109.4999999999991</v>
          </cell>
          <cell r="AF18">
            <v>660.8</v>
          </cell>
          <cell r="AG18">
            <v>673.40000000000009</v>
          </cell>
          <cell r="AH18">
            <v>694.4</v>
          </cell>
          <cell r="AI18">
            <v>735.89999999999986</v>
          </cell>
          <cell r="AJ18">
            <v>2764.5</v>
          </cell>
          <cell r="AK18">
            <v>720.69999999999993</v>
          </cell>
          <cell r="AL18">
            <v>762</v>
          </cell>
          <cell r="AM18">
            <v>761.8</v>
          </cell>
          <cell r="AN18">
            <v>845.5</v>
          </cell>
          <cell r="AO18">
            <v>3090</v>
          </cell>
          <cell r="AP18">
            <v>655.5</v>
          </cell>
          <cell r="AQ18">
            <v>707.59999999999991</v>
          </cell>
          <cell r="AR18">
            <v>729.6</v>
          </cell>
          <cell r="AS18">
            <v>741.5</v>
          </cell>
          <cell r="AT18">
            <v>2834.2000000000003</v>
          </cell>
          <cell r="AU18">
            <v>694.7</v>
          </cell>
          <cell r="AV18">
            <v>732.1</v>
          </cell>
          <cell r="AW18">
            <v>734.30000000000007</v>
          </cell>
          <cell r="AX18">
            <v>774.40000000000009</v>
          </cell>
          <cell r="AY18">
            <v>2935.4999999999995</v>
          </cell>
          <cell r="AZ18">
            <v>764.69999999999993</v>
          </cell>
          <cell r="BA18">
            <v>847.8</v>
          </cell>
          <cell r="BB18">
            <v>954.30000000000007</v>
          </cell>
          <cell r="BC18">
            <v>973.28875999999991</v>
          </cell>
          <cell r="BD18">
            <v>3540.0887600000001</v>
          </cell>
          <cell r="BE18">
            <v>950.91575999999998</v>
          </cell>
          <cell r="BF18">
            <v>1034.9685824999999</v>
          </cell>
          <cell r="BG18">
            <v>1037.859283325</v>
          </cell>
          <cell r="BH18">
            <v>1050.66777755825</v>
          </cell>
          <cell r="BI18">
            <v>4074.4114033832498</v>
          </cell>
        </row>
        <row r="20">
          <cell r="A20" t="str">
            <v>Operating Earnings</v>
          </cell>
          <cell r="P20">
            <v>384.5</v>
          </cell>
          <cell r="Q20">
            <v>72.299999999999955</v>
          </cell>
          <cell r="R20">
            <v>100.10000000000002</v>
          </cell>
          <cell r="S20">
            <v>151</v>
          </cell>
          <cell r="T20">
            <v>130.70000000000005</v>
          </cell>
          <cell r="U20">
            <v>454.09999999999991</v>
          </cell>
          <cell r="V20">
            <v>78.599999999999909</v>
          </cell>
          <cell r="W20">
            <v>121.90000000000009</v>
          </cell>
          <cell r="X20">
            <v>138.09999999999991</v>
          </cell>
          <cell r="Y20">
            <v>122.09999999999991</v>
          </cell>
          <cell r="Z20">
            <v>460.70000000000027</v>
          </cell>
          <cell r="AA20">
            <v>102.89999999999998</v>
          </cell>
          <cell r="AB20">
            <v>166.19999999999993</v>
          </cell>
          <cell r="AC20">
            <v>225.80000000000018</v>
          </cell>
          <cell r="AD20">
            <v>166.10000000000014</v>
          </cell>
          <cell r="AE20">
            <v>661.00000000000091</v>
          </cell>
          <cell r="AF20">
            <v>106.70000000000005</v>
          </cell>
          <cell r="AG20">
            <v>127.89999999999986</v>
          </cell>
          <cell r="AH20">
            <v>140.10000000000002</v>
          </cell>
          <cell r="AI20">
            <v>117.90000000000009</v>
          </cell>
          <cell r="AJ20">
            <v>492.60000000000036</v>
          </cell>
          <cell r="AK20">
            <v>116.90000000000009</v>
          </cell>
          <cell r="AL20">
            <v>151.70000000000005</v>
          </cell>
          <cell r="AM20">
            <v>148.40000000000009</v>
          </cell>
          <cell r="AN20">
            <v>144.60000000000002</v>
          </cell>
          <cell r="AO20">
            <v>561.59999999999991</v>
          </cell>
          <cell r="AP20">
            <v>161.60000000000002</v>
          </cell>
          <cell r="AQ20">
            <v>197.90000000000009</v>
          </cell>
          <cell r="AR20">
            <v>162.29999999999995</v>
          </cell>
          <cell r="AS20">
            <v>160.79999999999995</v>
          </cell>
          <cell r="AT20">
            <v>682.59999999999991</v>
          </cell>
          <cell r="AU20">
            <v>100.09999999999991</v>
          </cell>
          <cell r="AV20">
            <v>123.79999999999995</v>
          </cell>
          <cell r="AW20">
            <v>172.19999999999993</v>
          </cell>
          <cell r="AX20">
            <v>152.39999999999986</v>
          </cell>
          <cell r="AY20">
            <v>548.50000000000045</v>
          </cell>
          <cell r="AZ20">
            <v>127.50000000000011</v>
          </cell>
          <cell r="BA20">
            <v>172.20000000000005</v>
          </cell>
          <cell r="BB20">
            <v>182.29999999999984</v>
          </cell>
          <cell r="BC20">
            <v>178.53124000000003</v>
          </cell>
          <cell r="BD20">
            <v>660.5312399999998</v>
          </cell>
          <cell r="BE20">
            <v>170.20824000000005</v>
          </cell>
          <cell r="BF20">
            <v>225.48141749999991</v>
          </cell>
          <cell r="BG20">
            <v>223.766716675</v>
          </cell>
          <cell r="BH20">
            <v>216.33422244174994</v>
          </cell>
          <cell r="BI20">
            <v>835.79059661674955</v>
          </cell>
        </row>
        <row r="21">
          <cell r="A21" t="str">
            <v>Operating Margin</v>
          </cell>
          <cell r="P21">
            <v>0.11797373588610703</v>
          </cell>
          <cell r="Q21">
            <v>9.7465624157454786E-2</v>
          </cell>
          <cell r="R21">
            <v>0.11485943775100405</v>
          </cell>
          <cell r="S21">
            <v>0.13737263464337698</v>
          </cell>
          <cell r="T21">
            <v>0.13119855450712711</v>
          </cell>
          <cell r="U21">
            <v>0.12244182597675733</v>
          </cell>
          <cell r="V21">
            <v>9.620563035495705E-2</v>
          </cell>
          <cell r="W21">
            <v>0.13442876047640065</v>
          </cell>
          <cell r="X21">
            <v>0.11527545909849742</v>
          </cell>
          <cell r="Y21">
            <v>0.11274238227146806</v>
          </cell>
          <cell r="Z21">
            <v>0.1150369556532162</v>
          </cell>
          <cell r="AA21">
            <v>0.10844135314574768</v>
          </cell>
          <cell r="AB21">
            <v>0.15031201953513604</v>
          </cell>
          <cell r="AC21">
            <v>0.15654464780920699</v>
          </cell>
          <cell r="AD21">
            <v>0.13042795445622313</v>
          </cell>
          <cell r="AE21">
            <v>0.13855989938161636</v>
          </cell>
          <cell r="AF21">
            <v>0.13902280130293165</v>
          </cell>
          <cell r="AG21">
            <v>0.15961562461000858</v>
          </cell>
          <cell r="AH21">
            <v>0.16788496105452369</v>
          </cell>
          <cell r="AI21">
            <v>0.13808854532677453</v>
          </cell>
          <cell r="AJ21">
            <v>0.15123883208989602</v>
          </cell>
          <cell r="AK21">
            <v>0.13956542502387784</v>
          </cell>
          <cell r="AL21">
            <v>0.16602823683922516</v>
          </cell>
          <cell r="AM21">
            <v>0.16304108987035826</v>
          </cell>
          <cell r="AN21">
            <v>0.14604585395414607</v>
          </cell>
          <cell r="AO21">
            <v>0.15379559645087082</v>
          </cell>
          <cell r="AP21">
            <v>0.19777261045159714</v>
          </cell>
          <cell r="AQ21">
            <v>0.21855328547763678</v>
          </cell>
          <cell r="AR21">
            <v>0.18197107299024551</v>
          </cell>
          <cell r="AS21">
            <v>0.17821123794746754</v>
          </cell>
          <cell r="AT21">
            <v>0.1940969062784349</v>
          </cell>
          <cell r="AU21">
            <v>0.12594363361852026</v>
          </cell>
          <cell r="AV21">
            <v>0.14464306577871242</v>
          </cell>
          <cell r="AW21">
            <v>0.18996138996138989</v>
          </cell>
          <cell r="AX21">
            <v>0.16443677168752682</v>
          </cell>
          <cell r="AY21">
            <v>0.15743398392652136</v>
          </cell>
          <cell r="AZ21">
            <v>0.14290517821116352</v>
          </cell>
          <cell r="BA21">
            <v>0.16882352941176476</v>
          </cell>
          <cell r="BB21">
            <v>0.16039063874714046</v>
          </cell>
          <cell r="BC21">
            <v>0.15499925335555906</v>
          </cell>
          <cell r="BD21">
            <v>0.15724613033314125</v>
          </cell>
          <cell r="BE21">
            <v>0.15181928136405967</v>
          </cell>
          <cell r="BF21">
            <v>0.1788896168035225</v>
          </cell>
          <cell r="BG21">
            <v>0.17736374858714071</v>
          </cell>
          <cell r="BH21">
            <v>0.17074497312691689</v>
          </cell>
          <cell r="BI21">
            <v>0.17021511469726697</v>
          </cell>
        </row>
        <row r="23">
          <cell r="A23" t="str">
            <v>Royalty, Interest &amp; Dividend Inc.</v>
          </cell>
          <cell r="P23">
            <v>27.6</v>
          </cell>
          <cell r="Q23">
            <v>11.4</v>
          </cell>
          <cell r="R23">
            <v>8</v>
          </cell>
          <cell r="S23">
            <v>9</v>
          </cell>
          <cell r="T23">
            <v>6.9</v>
          </cell>
          <cell r="U23">
            <v>35.299999999999997</v>
          </cell>
          <cell r="V23">
            <v>6.4</v>
          </cell>
          <cell r="W23">
            <v>6</v>
          </cell>
          <cell r="X23">
            <v>9.4</v>
          </cell>
          <cell r="Y23">
            <v>8.1</v>
          </cell>
          <cell r="Z23">
            <v>29.9</v>
          </cell>
          <cell r="AA23">
            <v>7.7</v>
          </cell>
          <cell r="AB23">
            <v>3.5</v>
          </cell>
          <cell r="AC23">
            <v>10.3</v>
          </cell>
          <cell r="AD23">
            <v>7.2</v>
          </cell>
          <cell r="AE23">
            <v>28.7</v>
          </cell>
          <cell r="AF23">
            <v>6.7</v>
          </cell>
          <cell r="AG23">
            <v>8.8000000000000007</v>
          </cell>
          <cell r="AH23">
            <v>6.7</v>
          </cell>
          <cell r="AI23">
            <v>8.4</v>
          </cell>
          <cell r="AJ23">
            <v>30.6</v>
          </cell>
          <cell r="AK23">
            <v>8</v>
          </cell>
          <cell r="AL23">
            <v>7</v>
          </cell>
          <cell r="AM23">
            <v>9</v>
          </cell>
          <cell r="AN23">
            <v>8.9</v>
          </cell>
          <cell r="AO23">
            <v>32.9</v>
          </cell>
          <cell r="AP23">
            <v>9.9</v>
          </cell>
          <cell r="AQ23">
            <v>9.1</v>
          </cell>
          <cell r="AR23">
            <v>9.4</v>
          </cell>
          <cell r="AS23">
            <v>9.1</v>
          </cell>
          <cell r="AT23">
            <v>37.5</v>
          </cell>
          <cell r="AU23">
            <v>9.1</v>
          </cell>
          <cell r="AV23">
            <v>12</v>
          </cell>
          <cell r="AW23">
            <v>11.8</v>
          </cell>
          <cell r="AX23">
            <v>15.5</v>
          </cell>
          <cell r="AY23">
            <v>48.400000000000006</v>
          </cell>
          <cell r="AZ23">
            <v>9.9</v>
          </cell>
          <cell r="BA23">
            <v>11.2</v>
          </cell>
          <cell r="BB23">
            <v>8.5</v>
          </cell>
          <cell r="BC23">
            <v>8.5</v>
          </cell>
          <cell r="BD23">
            <v>38.1</v>
          </cell>
          <cell r="BE23">
            <v>8.9250000000000007</v>
          </cell>
          <cell r="BF23">
            <v>8.9250000000000007</v>
          </cell>
          <cell r="BG23">
            <v>8.9250000000000007</v>
          </cell>
          <cell r="BH23">
            <v>8.9250000000000007</v>
          </cell>
          <cell r="BI23">
            <v>35.700000000000003</v>
          </cell>
        </row>
        <row r="24">
          <cell r="A24" t="str">
            <v>Interest Expense</v>
          </cell>
          <cell r="P24">
            <v>58.1</v>
          </cell>
          <cell r="Q24">
            <v>14</v>
          </cell>
          <cell r="R24">
            <v>14.1</v>
          </cell>
          <cell r="S24">
            <v>17.8</v>
          </cell>
          <cell r="T24">
            <v>16.7</v>
          </cell>
          <cell r="U24">
            <v>62.6</v>
          </cell>
          <cell r="V24">
            <v>16.5</v>
          </cell>
          <cell r="W24">
            <v>18.600000000000001</v>
          </cell>
          <cell r="X24">
            <v>28.8</v>
          </cell>
          <cell r="Y24">
            <v>24.3</v>
          </cell>
          <cell r="Z24">
            <v>88.2</v>
          </cell>
          <cell r="AA24">
            <v>25.8</v>
          </cell>
          <cell r="AB24">
            <v>25.9</v>
          </cell>
          <cell r="AC24">
            <v>33.9</v>
          </cell>
          <cell r="AD24">
            <v>24.8</v>
          </cell>
          <cell r="AE24">
            <v>110.39999999999999</v>
          </cell>
          <cell r="AF24">
            <v>16.2</v>
          </cell>
          <cell r="AG24">
            <v>18</v>
          </cell>
          <cell r="AH24">
            <v>17.3</v>
          </cell>
          <cell r="AI24">
            <v>17.8</v>
          </cell>
          <cell r="AJ24">
            <v>69.3</v>
          </cell>
          <cell r="AK24">
            <v>17.7</v>
          </cell>
          <cell r="AL24">
            <v>18.3</v>
          </cell>
          <cell r="AM24">
            <v>17.8</v>
          </cell>
          <cell r="AN24">
            <v>15.3</v>
          </cell>
          <cell r="AO24">
            <v>69.099999999999994</v>
          </cell>
          <cell r="AP24">
            <v>21.2</v>
          </cell>
          <cell r="AQ24">
            <v>19.5</v>
          </cell>
          <cell r="AR24">
            <v>16.2</v>
          </cell>
          <cell r="AS24">
            <v>15.1</v>
          </cell>
          <cell r="AT24">
            <v>72</v>
          </cell>
          <cell r="AU24">
            <v>17.600000000000001</v>
          </cell>
          <cell r="AV24">
            <v>14.9</v>
          </cell>
          <cell r="AW24">
            <v>11.3</v>
          </cell>
          <cell r="AX24">
            <v>12.9</v>
          </cell>
          <cell r="AY24">
            <v>56.699999999999996</v>
          </cell>
          <cell r="AZ24">
            <v>16.3</v>
          </cell>
          <cell r="BA24">
            <v>17.2</v>
          </cell>
          <cell r="BB24">
            <v>22.6</v>
          </cell>
          <cell r="BC24">
            <v>23.278000000000002</v>
          </cell>
          <cell r="BD24">
            <v>79.378</v>
          </cell>
          <cell r="BE24">
            <v>25.605800000000006</v>
          </cell>
          <cell r="BF24">
            <v>25.605800000000006</v>
          </cell>
          <cell r="BG24">
            <v>25.605800000000006</v>
          </cell>
          <cell r="BH24">
            <v>25.605800000000006</v>
          </cell>
          <cell r="BI24">
            <v>102.42320000000002</v>
          </cell>
        </row>
        <row r="25">
          <cell r="A25" t="str">
            <v>Net Other Expense (Income)</v>
          </cell>
          <cell r="P25">
            <v>34.700000000000003</v>
          </cell>
          <cell r="Q25">
            <v>10.3</v>
          </cell>
          <cell r="R25">
            <v>2.6</v>
          </cell>
          <cell r="S25">
            <v>3.8</v>
          </cell>
          <cell r="T25">
            <v>17.2</v>
          </cell>
          <cell r="U25">
            <v>33.900000000000006</v>
          </cell>
          <cell r="V25">
            <v>3.1</v>
          </cell>
          <cell r="W25">
            <v>8.4</v>
          </cell>
          <cell r="X25">
            <v>9.9</v>
          </cell>
          <cell r="Y25">
            <v>16.5</v>
          </cell>
          <cell r="Z25">
            <v>37.9</v>
          </cell>
          <cell r="AA25">
            <v>5.8</v>
          </cell>
          <cell r="AB25">
            <v>3</v>
          </cell>
          <cell r="AC25">
            <v>27.5</v>
          </cell>
          <cell r="AD25">
            <v>1.2</v>
          </cell>
          <cell r="AE25">
            <v>37.5</v>
          </cell>
          <cell r="AF25">
            <v>8.6999999999999993</v>
          </cell>
          <cell r="AG25">
            <v>1.5</v>
          </cell>
          <cell r="AH25">
            <v>4.9000000000000004</v>
          </cell>
          <cell r="AI25">
            <v>6.2</v>
          </cell>
          <cell r="AJ25">
            <v>21.3</v>
          </cell>
          <cell r="AK25">
            <v>7.1</v>
          </cell>
          <cell r="AL25">
            <v>4.0999999999999996</v>
          </cell>
          <cell r="AM25">
            <v>8.5</v>
          </cell>
          <cell r="AN25">
            <v>18.399999999999999</v>
          </cell>
          <cell r="AO25">
            <v>38.099999999999994</v>
          </cell>
          <cell r="AP25">
            <v>6.8</v>
          </cell>
          <cell r="AQ25">
            <v>-1.8</v>
          </cell>
          <cell r="AR25">
            <v>5.4</v>
          </cell>
          <cell r="AS25">
            <v>8.5</v>
          </cell>
          <cell r="AT25">
            <v>18.899999999999999</v>
          </cell>
          <cell r="AU25">
            <v>27.1</v>
          </cell>
          <cell r="AV25">
            <v>2.6</v>
          </cell>
          <cell r="AW25">
            <v>10.7</v>
          </cell>
          <cell r="AX25">
            <v>15.3</v>
          </cell>
          <cell r="AY25">
            <v>55.7</v>
          </cell>
          <cell r="AZ25">
            <v>9.9</v>
          </cell>
          <cell r="BA25">
            <v>10.7</v>
          </cell>
          <cell r="BB25">
            <v>11.9</v>
          </cell>
          <cell r="BC25">
            <v>11.9</v>
          </cell>
          <cell r="BD25">
            <v>44.4</v>
          </cell>
          <cell r="BE25">
            <v>11.385</v>
          </cell>
          <cell r="BF25">
            <v>12.304999999999998</v>
          </cell>
          <cell r="BG25">
            <v>13.684999999999999</v>
          </cell>
          <cell r="BH25">
            <v>13.684999999999999</v>
          </cell>
          <cell r="BI25">
            <v>51.06</v>
          </cell>
        </row>
        <row r="27">
          <cell r="A27" t="str">
            <v>Pretax Income</v>
          </cell>
          <cell r="P27">
            <v>319.3</v>
          </cell>
          <cell r="Q27">
            <v>59.399999999999963</v>
          </cell>
          <cell r="R27">
            <v>91.400000000000034</v>
          </cell>
          <cell r="S27">
            <v>138.39999999999998</v>
          </cell>
          <cell r="T27">
            <v>103.70000000000005</v>
          </cell>
          <cell r="U27">
            <v>392.89999999999986</v>
          </cell>
          <cell r="V27">
            <v>65.39999999999992</v>
          </cell>
          <cell r="W27">
            <v>100.90000000000009</v>
          </cell>
          <cell r="X27">
            <v>108.79999999999991</v>
          </cell>
          <cell r="Y27">
            <v>89.399999999999906</v>
          </cell>
          <cell r="Z27">
            <v>364.50000000000028</v>
          </cell>
          <cell r="AA27">
            <v>78.999999999999986</v>
          </cell>
          <cell r="AB27">
            <v>140.79999999999993</v>
          </cell>
          <cell r="AC27">
            <v>174.70000000000019</v>
          </cell>
          <cell r="AD27">
            <v>147.30000000000013</v>
          </cell>
          <cell r="AE27">
            <v>541.80000000000098</v>
          </cell>
          <cell r="AF27">
            <v>88.500000000000043</v>
          </cell>
          <cell r="AG27">
            <v>117.19999999999987</v>
          </cell>
          <cell r="AH27">
            <v>124.6</v>
          </cell>
          <cell r="AI27">
            <v>102.3000000000001</v>
          </cell>
          <cell r="AJ27">
            <v>432.60000000000036</v>
          </cell>
          <cell r="AK27">
            <v>100.10000000000009</v>
          </cell>
          <cell r="AL27">
            <v>136.30000000000004</v>
          </cell>
          <cell r="AM27">
            <v>131.10000000000008</v>
          </cell>
          <cell r="AN27">
            <v>119.80000000000001</v>
          </cell>
          <cell r="AO27">
            <v>487.29999999999984</v>
          </cell>
          <cell r="AP27">
            <v>143.50000000000003</v>
          </cell>
          <cell r="AQ27">
            <v>189.3000000000001</v>
          </cell>
          <cell r="AR27">
            <v>150.09999999999997</v>
          </cell>
          <cell r="AS27">
            <v>146.29999999999995</v>
          </cell>
          <cell r="AT27">
            <v>629.19999999999993</v>
          </cell>
          <cell r="AU27">
            <v>64.499999999999915</v>
          </cell>
          <cell r="AV27">
            <v>118.29999999999995</v>
          </cell>
          <cell r="AW27">
            <v>161.99999999999994</v>
          </cell>
          <cell r="AX27">
            <v>139.69999999999985</v>
          </cell>
          <cell r="AY27">
            <v>484.5000000000004</v>
          </cell>
          <cell r="AZ27">
            <v>111.20000000000012</v>
          </cell>
          <cell r="BA27">
            <v>155.50000000000006</v>
          </cell>
          <cell r="BB27">
            <v>156.29999999999984</v>
          </cell>
          <cell r="BC27">
            <v>151.85324000000003</v>
          </cell>
          <cell r="BD27">
            <v>574.8532399999998</v>
          </cell>
          <cell r="BE27">
            <v>142.14244000000005</v>
          </cell>
          <cell r="BF27">
            <v>196.4956174999999</v>
          </cell>
          <cell r="BG27">
            <v>193.40091667499999</v>
          </cell>
          <cell r="BH27">
            <v>185.96842244174994</v>
          </cell>
          <cell r="BI27">
            <v>718.00739661674947</v>
          </cell>
        </row>
        <row r="28">
          <cell r="A28" t="str">
            <v>Pretax Margin</v>
          </cell>
          <cell r="P28">
            <v>9.7968826705940121E-2</v>
          </cell>
          <cell r="Q28">
            <v>8.0075492046373639E-2</v>
          </cell>
          <cell r="R28">
            <v>0.10487664945496275</v>
          </cell>
          <cell r="S28">
            <v>0.1259097525473071</v>
          </cell>
          <cell r="T28">
            <v>0.10409556313993178</v>
          </cell>
          <cell r="U28">
            <v>0.10594008682287591</v>
          </cell>
          <cell r="V28">
            <v>8.0048959608323034E-2</v>
          </cell>
          <cell r="W28">
            <v>0.11127040141155722</v>
          </cell>
          <cell r="X28">
            <v>9.0818030050083404E-2</v>
          </cell>
          <cell r="Y28">
            <v>8.2548476454293543E-2</v>
          </cell>
          <cell r="Z28">
            <v>9.1015781062724802E-2</v>
          </cell>
          <cell r="AA28">
            <v>8.3254294446200847E-2</v>
          </cell>
          <cell r="AB28">
            <v>0.12734014651352077</v>
          </cell>
          <cell r="AC28">
            <v>0.12111758180809774</v>
          </cell>
          <cell r="AD28">
            <v>0.11566548881036523</v>
          </cell>
          <cell r="AE28">
            <v>0.11357300073367592</v>
          </cell>
          <cell r="AF28">
            <v>0.11530944625407172</v>
          </cell>
          <cell r="AG28">
            <v>0.14626232372394843</v>
          </cell>
          <cell r="AH28">
            <v>0.1493109646494907</v>
          </cell>
          <cell r="AI28">
            <v>0.11981728742094179</v>
          </cell>
          <cell r="AJ28">
            <v>0.13281753707285632</v>
          </cell>
          <cell r="AK28">
            <v>0.11950811843361997</v>
          </cell>
          <cell r="AL28">
            <v>0.14917368939476855</v>
          </cell>
          <cell r="AM28">
            <v>0.14403427818061973</v>
          </cell>
          <cell r="AN28">
            <v>0.120997879002121</v>
          </cell>
          <cell r="AO28">
            <v>0.13344835140760211</v>
          </cell>
          <cell r="AP28">
            <v>0.1756210990086893</v>
          </cell>
          <cell r="AQ28">
            <v>0.2090557702926561</v>
          </cell>
          <cell r="AR28">
            <v>0.16829240946294424</v>
          </cell>
          <cell r="AS28">
            <v>0.16214119472459265</v>
          </cell>
          <cell r="AT28">
            <v>0.17891264786169242</v>
          </cell>
          <cell r="AU28">
            <v>8.1152491192752793E-2</v>
          </cell>
          <cell r="AV28">
            <v>0.13821708143474701</v>
          </cell>
          <cell r="AW28">
            <v>0.17870932156646435</v>
          </cell>
          <cell r="AX28">
            <v>0.1507337073802329</v>
          </cell>
          <cell r="AY28">
            <v>0.1390642939150403</v>
          </cell>
          <cell r="AZ28">
            <v>0.12463573189867755</v>
          </cell>
          <cell r="BA28">
            <v>0.15245098039215693</v>
          </cell>
          <cell r="BB28">
            <v>0.13751539679746599</v>
          </cell>
          <cell r="BC28">
            <v>0.13183764824364921</v>
          </cell>
          <cell r="BD28">
            <v>0.13684961743742585</v>
          </cell>
          <cell r="BE28">
            <v>0.1267856543968375</v>
          </cell>
          <cell r="BF28">
            <v>0.1558932266254115</v>
          </cell>
          <cell r="BG28">
            <v>0.15329496750621815</v>
          </cell>
          <cell r="BH28">
            <v>0.14677831798351537</v>
          </cell>
          <cell r="BI28">
            <v>0.14622766978155879</v>
          </cell>
        </row>
        <row r="30">
          <cell r="A30" t="str">
            <v>Provision For Income Taxes</v>
          </cell>
          <cell r="P30">
            <v>117.5</v>
          </cell>
          <cell r="Q30">
            <v>19.3</v>
          </cell>
          <cell r="R30">
            <v>33.4</v>
          </cell>
          <cell r="S30">
            <v>48</v>
          </cell>
          <cell r="T30">
            <v>29.400000000000002</v>
          </cell>
          <cell r="U30">
            <v>130.10000000000002</v>
          </cell>
          <cell r="V30">
            <v>22.459400000000002</v>
          </cell>
          <cell r="W30">
            <v>34.700000000000003</v>
          </cell>
          <cell r="X30">
            <v>34.000000000000007</v>
          </cell>
          <cell r="Y30">
            <v>26.8</v>
          </cell>
          <cell r="Z30">
            <v>117.95940000000002</v>
          </cell>
          <cell r="AA30">
            <v>29.6</v>
          </cell>
          <cell r="AB30">
            <v>53.4</v>
          </cell>
          <cell r="AC30">
            <v>60.970300000000073</v>
          </cell>
          <cell r="AD30">
            <v>53</v>
          </cell>
          <cell r="AE30">
            <v>196.97030000000007</v>
          </cell>
          <cell r="AF30">
            <v>28.8</v>
          </cell>
          <cell r="AG30">
            <v>36.200000000000003</v>
          </cell>
          <cell r="AH30">
            <v>35.700000000000003</v>
          </cell>
          <cell r="AI30">
            <v>27.9</v>
          </cell>
          <cell r="AJ30">
            <v>128.60000000000002</v>
          </cell>
          <cell r="AK30">
            <v>33.5</v>
          </cell>
          <cell r="AL30">
            <v>45.7</v>
          </cell>
          <cell r="AM30">
            <v>43.9</v>
          </cell>
          <cell r="AN30">
            <v>40.1</v>
          </cell>
          <cell r="AO30">
            <v>163.19999999999999</v>
          </cell>
          <cell r="AP30">
            <v>49</v>
          </cell>
          <cell r="AQ30">
            <v>64.2</v>
          </cell>
          <cell r="AR30">
            <v>48</v>
          </cell>
          <cell r="AS30">
            <v>48.3</v>
          </cell>
          <cell r="AT30">
            <v>209.5</v>
          </cell>
          <cell r="AU30">
            <v>20.962499999999974</v>
          </cell>
          <cell r="AV30">
            <v>38.447499999999984</v>
          </cell>
          <cell r="AW30">
            <v>49.2</v>
          </cell>
          <cell r="AX30">
            <v>39.255699999999962</v>
          </cell>
          <cell r="AY30">
            <v>147.86569999999992</v>
          </cell>
          <cell r="AZ30">
            <v>33.916000000000032</v>
          </cell>
          <cell r="BA30">
            <v>47.4</v>
          </cell>
          <cell r="BB30">
            <v>45.639599999999952</v>
          </cell>
          <cell r="BC30">
            <v>45.555972000000004</v>
          </cell>
          <cell r="BD30">
            <v>172.51157199999997</v>
          </cell>
          <cell r="BE30">
            <v>43.353444200000013</v>
          </cell>
          <cell r="BF30">
            <v>59.931163337499967</v>
          </cell>
          <cell r="BG30">
            <v>58.987279585874994</v>
          </cell>
          <cell r="BH30">
            <v>56.720368844733727</v>
          </cell>
          <cell r="BI30">
            <v>218.99225596810868</v>
          </cell>
        </row>
        <row r="31">
          <cell r="A31" t="str">
            <v>Tax Rate</v>
          </cell>
          <cell r="P31">
            <v>0.36799248355778263</v>
          </cell>
          <cell r="Q31">
            <v>0.3249158249158251</v>
          </cell>
          <cell r="R31">
            <v>0.36542669584245063</v>
          </cell>
          <cell r="S31">
            <v>0.34682080924855496</v>
          </cell>
          <cell r="T31">
            <v>0.28351012536161996</v>
          </cell>
          <cell r="U31">
            <v>0.33112751336217883</v>
          </cell>
          <cell r="V31">
            <v>0.34341590214067325</v>
          </cell>
          <cell r="W31">
            <v>0.34390485629335948</v>
          </cell>
          <cell r="X31">
            <v>0.31250000000000033</v>
          </cell>
          <cell r="Y31">
            <v>0.29977628635346787</v>
          </cell>
          <cell r="Z31">
            <v>0.32361975308641955</v>
          </cell>
          <cell r="AA31">
            <v>0.37468354430379758</v>
          </cell>
          <cell r="AB31">
            <v>0.37926136363636381</v>
          </cell>
          <cell r="AC31">
            <v>0.34900000000000003</v>
          </cell>
          <cell r="AD31">
            <v>0.35980991174473831</v>
          </cell>
          <cell r="AE31">
            <v>0.36354798818752254</v>
          </cell>
          <cell r="AF31">
            <v>0.32542372881355919</v>
          </cell>
          <cell r="AG31">
            <v>0.30887372013651915</v>
          </cell>
          <cell r="AH31">
            <v>0.2865168539325843</v>
          </cell>
          <cell r="AI31">
            <v>0.27272727272727243</v>
          </cell>
          <cell r="AJ31">
            <v>0.29727230698104462</v>
          </cell>
          <cell r="AK31">
            <v>0.33466533466533432</v>
          </cell>
          <cell r="AL31">
            <v>0.33528980190755681</v>
          </cell>
          <cell r="AM31">
            <v>0.33485888634630034</v>
          </cell>
          <cell r="AN31">
            <v>0.3347245409015025</v>
          </cell>
          <cell r="AO31">
            <v>0.33490662836035306</v>
          </cell>
          <cell r="AP31">
            <v>0.34146341463414626</v>
          </cell>
          <cell r="AQ31">
            <v>0.33914421553090318</v>
          </cell>
          <cell r="AR31">
            <v>0.31978680879413729</v>
          </cell>
          <cell r="AS31">
            <v>0.33014354066985652</v>
          </cell>
          <cell r="AT31">
            <v>0.33296249205340117</v>
          </cell>
          <cell r="AU31">
            <v>0.32500000000000001</v>
          </cell>
          <cell r="AV31">
            <v>0.32500000000000001</v>
          </cell>
          <cell r="AW31">
            <v>0.30370370370370381</v>
          </cell>
          <cell r="AX31">
            <v>0.28100000000000003</v>
          </cell>
          <cell r="AY31">
            <v>0.3051923632610935</v>
          </cell>
          <cell r="AZ31">
            <v>0.30499999999999999</v>
          </cell>
          <cell r="BA31">
            <v>0.30482315112540181</v>
          </cell>
          <cell r="BB31">
            <v>0.29199999999999998</v>
          </cell>
          <cell r="BC31">
            <v>0.3</v>
          </cell>
          <cell r="BD31">
            <v>0.30009672033856855</v>
          </cell>
          <cell r="BE31">
            <v>0.30499999999999999</v>
          </cell>
          <cell r="BF31">
            <v>0.30499999999999999</v>
          </cell>
          <cell r="BG31">
            <v>0.30499999999999999</v>
          </cell>
          <cell r="BH31">
            <v>0.30499999999999999</v>
          </cell>
          <cell r="BI31">
            <v>0.3050000000000001</v>
          </cell>
        </row>
        <row r="33">
          <cell r="A33" t="str">
            <v>Income After Taxes</v>
          </cell>
          <cell r="P33">
            <v>201.8</v>
          </cell>
          <cell r="Q33">
            <v>40.099999999999966</v>
          </cell>
          <cell r="R33">
            <v>58.000000000000036</v>
          </cell>
          <cell r="S33">
            <v>90.399999999999977</v>
          </cell>
          <cell r="T33">
            <v>74.30000000000004</v>
          </cell>
          <cell r="U33">
            <v>262.79999999999984</v>
          </cell>
          <cell r="V33">
            <v>42.940599999999918</v>
          </cell>
          <cell r="W33">
            <v>66.200000000000088</v>
          </cell>
          <cell r="X33">
            <v>74.799999999999898</v>
          </cell>
          <cell r="Y33">
            <v>62.599999999999909</v>
          </cell>
          <cell r="Z33">
            <v>246.54060000000027</v>
          </cell>
          <cell r="AA33">
            <v>49.399999999999984</v>
          </cell>
          <cell r="AB33">
            <v>87.39999999999992</v>
          </cell>
          <cell r="AC33">
            <v>113.72970000000012</v>
          </cell>
          <cell r="AD33">
            <v>94.300000000000125</v>
          </cell>
          <cell r="AE33">
            <v>344.82970000000091</v>
          </cell>
          <cell r="AF33">
            <v>59.700000000000045</v>
          </cell>
          <cell r="AG33">
            <v>80.999999999999872</v>
          </cell>
          <cell r="AH33">
            <v>88.899999999999991</v>
          </cell>
          <cell r="AI33">
            <v>74.400000000000091</v>
          </cell>
          <cell r="AJ33">
            <v>304.00000000000034</v>
          </cell>
          <cell r="AK33">
            <v>66.600000000000094</v>
          </cell>
          <cell r="AL33">
            <v>90.600000000000037</v>
          </cell>
          <cell r="AM33">
            <v>87.200000000000074</v>
          </cell>
          <cell r="AN33">
            <v>79.700000000000017</v>
          </cell>
          <cell r="AO33">
            <v>324.09999999999985</v>
          </cell>
          <cell r="AP33">
            <v>94.500000000000028</v>
          </cell>
          <cell r="AQ33">
            <v>125.10000000000009</v>
          </cell>
          <cell r="AR33">
            <v>102.09999999999997</v>
          </cell>
          <cell r="AS33">
            <v>97.999999999999957</v>
          </cell>
          <cell r="AT33">
            <v>419.69999999999993</v>
          </cell>
          <cell r="AU33">
            <v>43.537499999999937</v>
          </cell>
          <cell r="AV33">
            <v>79.852499999999964</v>
          </cell>
          <cell r="AW33">
            <v>112.79999999999994</v>
          </cell>
          <cell r="AX33">
            <v>100.44429999999988</v>
          </cell>
          <cell r="AY33">
            <v>336.63430000000051</v>
          </cell>
          <cell r="AZ33">
            <v>77.284000000000077</v>
          </cell>
          <cell r="BA33">
            <v>108.10000000000005</v>
          </cell>
          <cell r="BB33">
            <v>110.6603999999999</v>
          </cell>
          <cell r="BC33">
            <v>106.29726800000003</v>
          </cell>
          <cell r="BD33">
            <v>402.3416679999998</v>
          </cell>
          <cell r="BE33">
            <v>98.788995800000038</v>
          </cell>
          <cell r="BF33">
            <v>136.56445416249994</v>
          </cell>
          <cell r="BG33">
            <v>134.41363708912499</v>
          </cell>
          <cell r="BH33">
            <v>129.24805359701622</v>
          </cell>
          <cell r="BI33">
            <v>499.0151406486408</v>
          </cell>
        </row>
        <row r="34">
          <cell r="A34" t="str">
            <v>Equity In Earnings Of Assoc. Cos.</v>
          </cell>
          <cell r="P34">
            <v>119.9</v>
          </cell>
          <cell r="Q34">
            <v>14.5</v>
          </cell>
          <cell r="R34">
            <v>26.1</v>
          </cell>
          <cell r="S34">
            <v>27.728999999999999</v>
          </cell>
          <cell r="T34">
            <v>18.8</v>
          </cell>
          <cell r="U34">
            <v>87.128999999999991</v>
          </cell>
          <cell r="V34">
            <v>7.2</v>
          </cell>
          <cell r="W34">
            <v>27.4</v>
          </cell>
          <cell r="X34">
            <v>31.3</v>
          </cell>
          <cell r="Y34">
            <v>26.699999999999989</v>
          </cell>
          <cell r="Z34">
            <v>92.59999999999998</v>
          </cell>
          <cell r="AA34">
            <v>4.1999999999999993</v>
          </cell>
          <cell r="AB34">
            <v>11.399999999999999</v>
          </cell>
          <cell r="AC34">
            <v>19.000000000000004</v>
          </cell>
          <cell r="AD34">
            <v>16.900000000000002</v>
          </cell>
          <cell r="AE34">
            <v>51.5</v>
          </cell>
          <cell r="AF34">
            <v>14.4</v>
          </cell>
          <cell r="AG34">
            <v>20.6</v>
          </cell>
          <cell r="AH34">
            <v>17</v>
          </cell>
          <cell r="AI34">
            <v>14.7</v>
          </cell>
          <cell r="AJ34">
            <v>66.7</v>
          </cell>
          <cell r="AK34">
            <v>11.6</v>
          </cell>
          <cell r="AL34">
            <v>22.5</v>
          </cell>
          <cell r="AM34">
            <v>24.4</v>
          </cell>
          <cell r="AN34">
            <v>26.6</v>
          </cell>
          <cell r="AO34">
            <v>85.1</v>
          </cell>
          <cell r="AP34">
            <v>6.8</v>
          </cell>
          <cell r="AQ34">
            <v>24.2</v>
          </cell>
          <cell r="AR34">
            <v>31</v>
          </cell>
          <cell r="AS34">
            <v>17.2</v>
          </cell>
          <cell r="AT34">
            <v>79.2</v>
          </cell>
          <cell r="AU34">
            <v>27.5</v>
          </cell>
          <cell r="AV34">
            <v>32.700000000000003</v>
          </cell>
          <cell r="AW34">
            <v>15.3</v>
          </cell>
          <cell r="AX34">
            <v>19.8</v>
          </cell>
          <cell r="AY34">
            <v>95.3</v>
          </cell>
          <cell r="AZ34">
            <v>21.6</v>
          </cell>
          <cell r="BA34">
            <v>31.1</v>
          </cell>
          <cell r="BB34">
            <v>32.200000000000003</v>
          </cell>
          <cell r="BC34">
            <v>28</v>
          </cell>
          <cell r="BD34">
            <v>112.9</v>
          </cell>
          <cell r="BE34">
            <v>23.760000000000005</v>
          </cell>
          <cell r="BF34">
            <v>34.21</v>
          </cell>
          <cell r="BG34">
            <v>35.420000000000009</v>
          </cell>
          <cell r="BH34">
            <v>30.800000000000004</v>
          </cell>
          <cell r="BI34">
            <v>124.19000000000003</v>
          </cell>
        </row>
        <row r="35">
          <cell r="A35" t="str">
            <v>Minority Int. In Earnings Of Subs.</v>
          </cell>
          <cell r="P35">
            <v>-17.3</v>
          </cell>
          <cell r="Q35">
            <v>-3.1</v>
          </cell>
          <cell r="R35">
            <v>-0.9</v>
          </cell>
          <cell r="S35">
            <v>-12.7</v>
          </cell>
          <cell r="T35">
            <v>-13.200000000000001</v>
          </cell>
          <cell r="U35">
            <v>-29.9</v>
          </cell>
          <cell r="V35">
            <v>-3.1</v>
          </cell>
          <cell r="W35">
            <v>-3.8</v>
          </cell>
          <cell r="X35">
            <v>-10</v>
          </cell>
          <cell r="Y35">
            <v>-7.1</v>
          </cell>
          <cell r="Z35">
            <v>-24.000000000000004</v>
          </cell>
          <cell r="AA35">
            <v>-7.9</v>
          </cell>
          <cell r="AB35">
            <v>-10</v>
          </cell>
          <cell r="AC35">
            <v>-21.1</v>
          </cell>
          <cell r="AD35">
            <v>-11.7</v>
          </cell>
          <cell r="AE35">
            <v>-50.699999999999996</v>
          </cell>
          <cell r="AF35">
            <v>-14.2</v>
          </cell>
          <cell r="AG35">
            <v>-17.899999999999999</v>
          </cell>
          <cell r="AH35">
            <v>-18.2</v>
          </cell>
          <cell r="AI35">
            <v>-14.1</v>
          </cell>
          <cell r="AJ35">
            <v>-64.399999999999991</v>
          </cell>
          <cell r="AK35">
            <v>-12.2</v>
          </cell>
          <cell r="AL35">
            <v>-15.8</v>
          </cell>
          <cell r="AM35">
            <v>-13</v>
          </cell>
          <cell r="AN35">
            <v>-11.6</v>
          </cell>
          <cell r="AO35">
            <v>-52.6</v>
          </cell>
          <cell r="AP35">
            <v>-12.5</v>
          </cell>
          <cell r="AQ35">
            <v>-20.8</v>
          </cell>
          <cell r="AR35">
            <v>-22.9</v>
          </cell>
          <cell r="AS35">
            <v>-20.100000000000001</v>
          </cell>
          <cell r="AT35">
            <v>-76.3</v>
          </cell>
          <cell r="AU35">
            <v>-5.5</v>
          </cell>
          <cell r="AV35">
            <v>-16.400000000000002</v>
          </cell>
          <cell r="AW35">
            <v>-20.3</v>
          </cell>
          <cell r="AX35">
            <v>-22.3</v>
          </cell>
          <cell r="AY35">
            <v>-64.5</v>
          </cell>
          <cell r="AZ35">
            <v>-10.1</v>
          </cell>
          <cell r="BA35">
            <v>-17.399999999999999</v>
          </cell>
          <cell r="BB35">
            <v>-9.1</v>
          </cell>
          <cell r="BC35">
            <v>-17.5</v>
          </cell>
          <cell r="BD35">
            <v>-54.1</v>
          </cell>
          <cell r="BE35">
            <v>-11.614999999999998</v>
          </cell>
          <cell r="BF35">
            <v>-20.009999999999998</v>
          </cell>
          <cell r="BG35">
            <v>-10.464999999999998</v>
          </cell>
          <cell r="BH35">
            <v>-20.125</v>
          </cell>
          <cell r="BI35">
            <v>-62.214999999999996</v>
          </cell>
        </row>
        <row r="36">
          <cell r="A36" t="str">
            <v>Income Before Unusual Items</v>
          </cell>
          <cell r="P36">
            <v>304.39999999999998</v>
          </cell>
          <cell r="Q36">
            <v>51.499999999999964</v>
          </cell>
          <cell r="R36">
            <v>83.200000000000031</v>
          </cell>
          <cell r="S36">
            <v>105.42899999999997</v>
          </cell>
          <cell r="T36">
            <v>79.900000000000034</v>
          </cell>
          <cell r="U36">
            <v>320.029</v>
          </cell>
          <cell r="V36">
            <v>47.04059999999992</v>
          </cell>
          <cell r="W36">
            <v>89.800000000000082</v>
          </cell>
          <cell r="X36">
            <v>96.099999999999895</v>
          </cell>
          <cell r="Y36">
            <v>82.199999999999903</v>
          </cell>
          <cell r="Z36">
            <v>315.14059999999978</v>
          </cell>
          <cell r="AA36">
            <v>45.699999999999982</v>
          </cell>
          <cell r="AB36">
            <v>88.799999999999926</v>
          </cell>
          <cell r="AC36">
            <v>111.62970000000013</v>
          </cell>
          <cell r="AD36">
            <v>99.500000000000128</v>
          </cell>
          <cell r="AE36">
            <v>345.62970000000092</v>
          </cell>
          <cell r="AF36">
            <v>59.900000000000048</v>
          </cell>
          <cell r="AG36">
            <v>83.699999999999875</v>
          </cell>
          <cell r="AH36">
            <v>87.699999999999989</v>
          </cell>
          <cell r="AI36">
            <v>75.000000000000099</v>
          </cell>
          <cell r="AJ36">
            <v>306.30000000000035</v>
          </cell>
          <cell r="AK36">
            <v>66.000000000000085</v>
          </cell>
          <cell r="AL36">
            <v>97.30000000000004</v>
          </cell>
          <cell r="AM36">
            <v>98.60000000000008</v>
          </cell>
          <cell r="AN36">
            <v>94.700000000000017</v>
          </cell>
          <cell r="AO36">
            <v>356.5999999999998</v>
          </cell>
          <cell r="AP36">
            <v>88.800000000000026</v>
          </cell>
          <cell r="AQ36">
            <v>128.50000000000009</v>
          </cell>
          <cell r="AR36">
            <v>110.19999999999996</v>
          </cell>
          <cell r="AS36">
            <v>95.099999999999966</v>
          </cell>
          <cell r="AT36">
            <v>422.59999999999991</v>
          </cell>
          <cell r="AU36">
            <v>65.537499999999937</v>
          </cell>
          <cell r="AV36">
            <v>96.152499999999961</v>
          </cell>
          <cell r="AW36">
            <v>107.79999999999994</v>
          </cell>
          <cell r="AX36">
            <v>97.944299999999885</v>
          </cell>
          <cell r="AY36">
            <v>367.43430000000052</v>
          </cell>
          <cell r="AZ36">
            <v>88.784000000000077</v>
          </cell>
          <cell r="BA36">
            <v>121.80000000000004</v>
          </cell>
          <cell r="BB36">
            <v>133.76039999999992</v>
          </cell>
          <cell r="BC36">
            <v>116.79726800000003</v>
          </cell>
          <cell r="BD36">
            <v>461.14166799999975</v>
          </cell>
          <cell r="BE36">
            <v>110.93399580000005</v>
          </cell>
          <cell r="BF36">
            <v>150.76445416249996</v>
          </cell>
          <cell r="BG36">
            <v>159.368637089125</v>
          </cell>
          <cell r="BH36">
            <v>139.92305359701624</v>
          </cell>
          <cell r="BI36">
            <v>560.99014064864082</v>
          </cell>
        </row>
        <row r="37">
          <cell r="A37" t="str">
            <v>Unusual Credits (Charges)</v>
          </cell>
          <cell r="P37">
            <v>12</v>
          </cell>
          <cell r="Q37">
            <v>22.000000000000004</v>
          </cell>
          <cell r="R37">
            <v>0.3</v>
          </cell>
          <cell r="S37">
            <v>-5.1289999999999996</v>
          </cell>
          <cell r="T37">
            <v>12.306000000000001</v>
          </cell>
          <cell r="U37">
            <v>29.477000000000004</v>
          </cell>
          <cell r="V37">
            <v>2.7594000000000003</v>
          </cell>
          <cell r="W37">
            <v>0</v>
          </cell>
          <cell r="X37">
            <v>-137.4</v>
          </cell>
          <cell r="Y37">
            <v>0</v>
          </cell>
          <cell r="Z37">
            <v>-134.64060000000001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</row>
        <row r="39">
          <cell r="A39" t="str">
            <v>Net Income</v>
          </cell>
          <cell r="P39">
            <v>316.39999999999998</v>
          </cell>
          <cell r="Q39">
            <v>73.499999999999972</v>
          </cell>
          <cell r="R39">
            <v>83.500000000000028</v>
          </cell>
          <cell r="S39">
            <v>100.29999999999997</v>
          </cell>
          <cell r="T39">
            <v>92.206000000000031</v>
          </cell>
          <cell r="U39">
            <v>349.50599999999997</v>
          </cell>
          <cell r="V39">
            <v>49.799999999999919</v>
          </cell>
          <cell r="W39">
            <v>89.800000000000082</v>
          </cell>
          <cell r="X39">
            <v>-41.300000000000111</v>
          </cell>
          <cell r="Y39">
            <v>82.199999999999903</v>
          </cell>
          <cell r="Z39">
            <v>180.49999999999977</v>
          </cell>
          <cell r="AA39">
            <v>45.699999999999982</v>
          </cell>
          <cell r="AB39">
            <v>88.799999999999926</v>
          </cell>
          <cell r="AC39">
            <v>111.62970000000013</v>
          </cell>
          <cell r="AD39">
            <v>99.500000000000128</v>
          </cell>
          <cell r="AE39">
            <v>345.62970000000092</v>
          </cell>
          <cell r="AF39">
            <v>59.900000000000048</v>
          </cell>
          <cell r="AG39">
            <v>83.699999999999875</v>
          </cell>
          <cell r="AH39">
            <v>87.699999999999989</v>
          </cell>
          <cell r="AI39">
            <v>75.000000000000099</v>
          </cell>
          <cell r="AJ39">
            <v>306.30000000000035</v>
          </cell>
          <cell r="AK39">
            <v>66.000000000000085</v>
          </cell>
          <cell r="AL39">
            <v>97.30000000000004</v>
          </cell>
          <cell r="AM39">
            <v>98.60000000000008</v>
          </cell>
          <cell r="AN39">
            <v>94.700000000000017</v>
          </cell>
          <cell r="AO39">
            <v>356.5999999999998</v>
          </cell>
          <cell r="AP39">
            <v>88.800000000000026</v>
          </cell>
          <cell r="AQ39">
            <v>128.50000000000009</v>
          </cell>
          <cell r="AR39">
            <v>110.19999999999996</v>
          </cell>
          <cell r="AS39">
            <v>95.099999999999966</v>
          </cell>
          <cell r="AT39">
            <v>422.59999999999991</v>
          </cell>
          <cell r="AU39">
            <v>65.537499999999937</v>
          </cell>
          <cell r="AV39">
            <v>96.152499999999961</v>
          </cell>
          <cell r="AW39">
            <v>107.79999999999994</v>
          </cell>
          <cell r="AX39">
            <v>97.944299999999885</v>
          </cell>
          <cell r="AY39">
            <v>367.43430000000052</v>
          </cell>
          <cell r="AZ39">
            <v>88.784000000000077</v>
          </cell>
          <cell r="BA39">
            <v>121.80000000000004</v>
          </cell>
          <cell r="BB39">
            <v>133.76039999999992</v>
          </cell>
          <cell r="BC39">
            <v>116.79726800000003</v>
          </cell>
          <cell r="BD39">
            <v>461.14166799999975</v>
          </cell>
          <cell r="BE39">
            <v>110.93399580000005</v>
          </cell>
          <cell r="BF39">
            <v>150.76445416249996</v>
          </cell>
          <cell r="BG39">
            <v>159.368637089125</v>
          </cell>
          <cell r="BH39">
            <v>139.92305359701624</v>
          </cell>
          <cell r="BI39">
            <v>560.99014064864082</v>
          </cell>
        </row>
        <row r="40">
          <cell r="A40" t="str">
            <v>Preferred Dividends</v>
          </cell>
          <cell r="P40">
            <v>2.4</v>
          </cell>
          <cell r="Q40">
            <v>0.6</v>
          </cell>
          <cell r="R40">
            <v>0.5</v>
          </cell>
          <cell r="S40">
            <v>0.5</v>
          </cell>
          <cell r="T40">
            <v>0.5</v>
          </cell>
          <cell r="U40">
            <v>2.1</v>
          </cell>
          <cell r="V40">
            <v>0.5</v>
          </cell>
          <cell r="W40">
            <v>0.5</v>
          </cell>
          <cell r="X40">
            <v>0.5</v>
          </cell>
          <cell r="Y40">
            <v>0.5</v>
          </cell>
          <cell r="Z40">
            <v>2</v>
          </cell>
          <cell r="AA40">
            <v>0.5</v>
          </cell>
          <cell r="AB40">
            <v>0.5</v>
          </cell>
          <cell r="AC40">
            <v>3.2</v>
          </cell>
          <cell r="AD40">
            <v>3.4</v>
          </cell>
          <cell r="AE40">
            <v>7.6</v>
          </cell>
          <cell r="AF40">
            <v>3.4</v>
          </cell>
          <cell r="AG40">
            <v>3.35</v>
          </cell>
          <cell r="AH40">
            <v>3.4</v>
          </cell>
          <cell r="AI40">
            <v>3.5</v>
          </cell>
          <cell r="AJ40">
            <v>13.65</v>
          </cell>
          <cell r="AK40">
            <v>3.9000000000000004</v>
          </cell>
          <cell r="AL40">
            <v>4</v>
          </cell>
          <cell r="AM40">
            <v>3.9</v>
          </cell>
          <cell r="AN40">
            <v>3.9000000000000004</v>
          </cell>
          <cell r="AO40">
            <v>15.700000000000001</v>
          </cell>
          <cell r="AP40">
            <v>3.4</v>
          </cell>
          <cell r="AQ40">
            <v>3.5</v>
          </cell>
          <cell r="AR40">
            <v>3.4</v>
          </cell>
          <cell r="AS40">
            <v>3.4</v>
          </cell>
          <cell r="AT40">
            <v>13.700000000000001</v>
          </cell>
          <cell r="AU40">
            <v>3.4</v>
          </cell>
          <cell r="AV40">
            <v>3.5</v>
          </cell>
          <cell r="AW40">
            <v>3.4</v>
          </cell>
          <cell r="AX40">
            <v>3.4</v>
          </cell>
          <cell r="AY40">
            <v>13.700000000000001</v>
          </cell>
          <cell r="AZ40">
            <v>2.2999999999999998</v>
          </cell>
          <cell r="BA40">
            <v>0</v>
          </cell>
          <cell r="BB40">
            <v>0</v>
          </cell>
          <cell r="BC40">
            <v>0</v>
          </cell>
          <cell r="BD40">
            <v>2.2999999999999998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</row>
        <row r="41">
          <cell r="A41" t="str">
            <v>Net Avail. For Common</v>
          </cell>
          <cell r="P41">
            <v>314</v>
          </cell>
          <cell r="Q41">
            <v>72.899999999999977</v>
          </cell>
          <cell r="R41">
            <v>83.000000000000028</v>
          </cell>
          <cell r="S41">
            <v>99.799999999999969</v>
          </cell>
          <cell r="T41">
            <v>91.706000000000031</v>
          </cell>
          <cell r="U41">
            <v>347.40599999999995</v>
          </cell>
          <cell r="V41">
            <v>49.299999999999919</v>
          </cell>
          <cell r="W41">
            <v>89.300000000000082</v>
          </cell>
          <cell r="X41">
            <v>-41.800000000000111</v>
          </cell>
          <cell r="Y41">
            <v>81.699999999999903</v>
          </cell>
          <cell r="Z41">
            <v>178.49999999999977</v>
          </cell>
          <cell r="AA41">
            <v>45.199999999999982</v>
          </cell>
          <cell r="AB41">
            <v>88.299999999999926</v>
          </cell>
          <cell r="AC41">
            <v>108.42970000000012</v>
          </cell>
          <cell r="AD41">
            <v>96.100000000000122</v>
          </cell>
          <cell r="AE41">
            <v>338.0297000000009</v>
          </cell>
          <cell r="AF41">
            <v>56.50000000000005</v>
          </cell>
          <cell r="AG41">
            <v>80.349999999999881</v>
          </cell>
          <cell r="AH41">
            <v>84.299999999999983</v>
          </cell>
          <cell r="AI41">
            <v>71.500000000000099</v>
          </cell>
          <cell r="AJ41">
            <v>292.65000000000038</v>
          </cell>
          <cell r="AK41">
            <v>62.100000000000087</v>
          </cell>
          <cell r="AL41">
            <v>93.30000000000004</v>
          </cell>
          <cell r="AM41">
            <v>94.700000000000074</v>
          </cell>
          <cell r="AN41">
            <v>90.800000000000011</v>
          </cell>
          <cell r="AO41">
            <v>340.89999999999981</v>
          </cell>
          <cell r="AP41">
            <v>85.40000000000002</v>
          </cell>
          <cell r="AQ41">
            <v>125.00000000000009</v>
          </cell>
          <cell r="AR41">
            <v>106.79999999999995</v>
          </cell>
          <cell r="AS41">
            <v>91.69999999999996</v>
          </cell>
          <cell r="AT41">
            <v>408.89999999999992</v>
          </cell>
          <cell r="AU41">
            <v>62.137499999999939</v>
          </cell>
          <cell r="AV41">
            <v>92.652499999999961</v>
          </cell>
          <cell r="AW41">
            <v>104.39999999999993</v>
          </cell>
          <cell r="AX41">
            <v>94.544299999999879</v>
          </cell>
          <cell r="AY41">
            <v>353.73430000000053</v>
          </cell>
          <cell r="AZ41">
            <v>86.48400000000008</v>
          </cell>
          <cell r="BA41">
            <v>121.80000000000004</v>
          </cell>
          <cell r="BB41">
            <v>133.76039999999992</v>
          </cell>
          <cell r="BC41">
            <v>116.79726800000003</v>
          </cell>
          <cell r="BD41">
            <v>458.84166799999974</v>
          </cell>
          <cell r="BE41">
            <v>110.93399580000005</v>
          </cell>
          <cell r="BF41">
            <v>150.76445416249996</v>
          </cell>
          <cell r="BG41">
            <v>159.368637089125</v>
          </cell>
          <cell r="BH41">
            <v>139.92305359701624</v>
          </cell>
          <cell r="BI41">
            <v>560.99014064864082</v>
          </cell>
        </row>
        <row r="43">
          <cell r="A43" t="str">
            <v>Avg. Shares Outstanding (Mil.)</v>
          </cell>
          <cell r="P43">
            <v>186.41</v>
          </cell>
          <cell r="Q43">
            <v>188.68199999999999</v>
          </cell>
          <cell r="R43">
            <v>187.834</v>
          </cell>
          <cell r="S43">
            <v>187.63399999999999</v>
          </cell>
          <cell r="T43">
            <v>190.2</v>
          </cell>
          <cell r="U43">
            <v>188.58749999999998</v>
          </cell>
          <cell r="V43">
            <v>189.63200000000001</v>
          </cell>
          <cell r="W43">
            <v>189.77600000000001</v>
          </cell>
          <cell r="X43">
            <v>192.13200000000001</v>
          </cell>
          <cell r="Y43">
            <v>196.655</v>
          </cell>
          <cell r="Z43">
            <v>192.04875000000004</v>
          </cell>
          <cell r="AA43">
            <v>202.32499999999999</v>
          </cell>
          <cell r="AB43">
            <v>206.268</v>
          </cell>
          <cell r="AC43">
            <v>213.35300000000001</v>
          </cell>
          <cell r="AD43">
            <v>224.90799999999999</v>
          </cell>
          <cell r="AE43">
            <v>211.71350000000001</v>
          </cell>
          <cell r="AF43">
            <v>225.6</v>
          </cell>
          <cell r="AG43">
            <v>226.4</v>
          </cell>
          <cell r="AH43">
            <v>227.1</v>
          </cell>
          <cell r="AI43">
            <v>227.2</v>
          </cell>
          <cell r="AJ43">
            <v>226.57499999999999</v>
          </cell>
          <cell r="AK43">
            <v>227.2</v>
          </cell>
          <cell r="AL43">
            <v>227.3</v>
          </cell>
          <cell r="AM43">
            <v>227.4</v>
          </cell>
          <cell r="AN43">
            <v>225.9</v>
          </cell>
          <cell r="AO43">
            <v>227.1</v>
          </cell>
          <cell r="AP43">
            <v>226.5</v>
          </cell>
          <cell r="AQ43">
            <v>227.8</v>
          </cell>
          <cell r="AR43">
            <v>228.7</v>
          </cell>
          <cell r="AS43">
            <v>229.1</v>
          </cell>
          <cell r="AT43">
            <v>228.02500000000001</v>
          </cell>
          <cell r="AU43">
            <v>229.6</v>
          </cell>
          <cell r="AV43">
            <v>229.9</v>
          </cell>
          <cell r="AW43">
            <v>229.5</v>
          </cell>
          <cell r="AX43">
            <v>229.4</v>
          </cell>
          <cell r="AY43">
            <v>229.6</v>
          </cell>
          <cell r="AZ43">
            <v>233.8</v>
          </cell>
          <cell r="BA43">
            <v>234.05</v>
          </cell>
          <cell r="BB43">
            <v>234.3</v>
          </cell>
          <cell r="BC43">
            <v>234.55</v>
          </cell>
          <cell r="BD43">
            <v>234.17500000000001</v>
          </cell>
          <cell r="BE43">
            <v>234.8</v>
          </cell>
          <cell r="BF43">
            <v>235.05</v>
          </cell>
          <cell r="BG43">
            <v>235.3</v>
          </cell>
          <cell r="BH43">
            <v>235.55</v>
          </cell>
          <cell r="BI43">
            <v>235.17500000000001</v>
          </cell>
        </row>
        <row r="45">
          <cell r="A45" t="str">
            <v>EPS Before Extraordinary Items</v>
          </cell>
          <cell r="P45">
            <v>1.6200847594013197</v>
          </cell>
          <cell r="Q45">
            <v>0.26976606141550313</v>
          </cell>
          <cell r="R45">
            <v>0.44028237699245093</v>
          </cell>
          <cell r="S45">
            <v>0.55922167624204555</v>
          </cell>
          <cell r="T45">
            <v>0.41745531019978988</v>
          </cell>
          <cell r="U45">
            <v>1.6858434413733678</v>
          </cell>
          <cell r="V45">
            <v>0.24542587748903097</v>
          </cell>
          <cell r="W45">
            <v>0.47055475929516943</v>
          </cell>
          <cell r="X45">
            <v>0.49757458414006983</v>
          </cell>
          <cell r="Y45">
            <v>0.41544837405608759</v>
          </cell>
          <cell r="Z45">
            <v>1.6305266240993483</v>
          </cell>
          <cell r="AA45">
            <v>0.22340294081304823</v>
          </cell>
          <cell r="AB45">
            <v>0.42808385207593969</v>
          </cell>
          <cell r="AC45">
            <v>0.50821736746143775</v>
          </cell>
          <cell r="AD45">
            <v>0.42728582353673561</v>
          </cell>
          <cell r="AE45">
            <v>1.596637436913569</v>
          </cell>
          <cell r="AF45">
            <v>0.25044326241134773</v>
          </cell>
          <cell r="AG45">
            <v>0.35490282685512314</v>
          </cell>
          <cell r="AH45">
            <v>0.37533392698130003</v>
          </cell>
          <cell r="AI45">
            <v>0.31470070422535257</v>
          </cell>
          <cell r="AJ45">
            <v>1.291625289639194</v>
          </cell>
          <cell r="AK45">
            <v>0.27212971078001791</v>
          </cell>
          <cell r="AL45">
            <v>0.41047074351077883</v>
          </cell>
          <cell r="AM45">
            <v>0.4164467897977136</v>
          </cell>
          <cell r="AN45">
            <v>0.40194776449756531</v>
          </cell>
          <cell r="AO45">
            <v>1.5011008366358425</v>
          </cell>
          <cell r="AP45">
            <v>0.37704194260485657</v>
          </cell>
          <cell r="AQ45">
            <v>0.54872695346795475</v>
          </cell>
          <cell r="AR45">
            <v>0.46698731963270645</v>
          </cell>
          <cell r="AS45">
            <v>0.4002618943692709</v>
          </cell>
          <cell r="AT45">
            <v>1.7932244271461459</v>
          </cell>
          <cell r="AU45">
            <v>0.27063371080139348</v>
          </cell>
          <cell r="AV45">
            <v>0.40301217920835125</v>
          </cell>
          <cell r="AW45">
            <v>0.45490196078431344</v>
          </cell>
          <cell r="AX45">
            <v>0.41213731473408838</v>
          </cell>
          <cell r="AY45">
            <v>1.5406851655281464</v>
          </cell>
          <cell r="AZ45">
            <v>0.36990590248075311</v>
          </cell>
          <cell r="BA45">
            <v>0.52040162358470432</v>
          </cell>
          <cell r="BB45">
            <v>0.57089372599231714</v>
          </cell>
          <cell r="BC45">
            <v>0.4979631976124495</v>
          </cell>
          <cell r="BD45">
            <v>1.9591644496702241</v>
          </cell>
          <cell r="BE45">
            <v>0.47246165161839881</v>
          </cell>
          <cell r="BF45">
            <v>0.64141439762816399</v>
          </cell>
          <cell r="BG45">
            <v>0.67729977513440287</v>
          </cell>
          <cell r="BH45">
            <v>0.59402697345368805</v>
          </cell>
          <cell r="BI45">
            <v>2.3852027978346539</v>
          </cell>
        </row>
        <row r="46">
          <cell r="A46" t="str">
            <v>Dil. Avg. Shares Outstanding (Mil.)</v>
          </cell>
          <cell r="P46">
            <v>186.41</v>
          </cell>
          <cell r="Q46">
            <v>188.68199999999999</v>
          </cell>
          <cell r="R46">
            <v>187.834</v>
          </cell>
          <cell r="S46">
            <v>187.63399999999999</v>
          </cell>
          <cell r="T46">
            <v>190.2</v>
          </cell>
          <cell r="U46">
            <v>188.58749999999998</v>
          </cell>
          <cell r="V46">
            <v>189.63200000000001</v>
          </cell>
          <cell r="W46">
            <v>189.77600000000001</v>
          </cell>
          <cell r="X46">
            <v>192.13200000000001</v>
          </cell>
          <cell r="Y46">
            <v>196.655</v>
          </cell>
          <cell r="Z46">
            <v>192.04875000000004</v>
          </cell>
          <cell r="AA46">
            <v>202.32499999999999</v>
          </cell>
          <cell r="AB46">
            <v>206.268</v>
          </cell>
          <cell r="AC46">
            <v>213.35300000000001</v>
          </cell>
          <cell r="AD46">
            <v>224.90799999999999</v>
          </cell>
          <cell r="AE46">
            <v>211.71350000000001</v>
          </cell>
          <cell r="AF46">
            <v>225.6</v>
          </cell>
          <cell r="AG46">
            <v>226.4</v>
          </cell>
          <cell r="AH46">
            <v>227.1</v>
          </cell>
          <cell r="AI46">
            <v>227.2</v>
          </cell>
          <cell r="AJ46">
            <v>228.57499999999999</v>
          </cell>
          <cell r="AK46">
            <v>229.2</v>
          </cell>
          <cell r="AL46">
            <v>239.6</v>
          </cell>
          <cell r="AM46">
            <v>239.7</v>
          </cell>
          <cell r="AN46">
            <v>239.4</v>
          </cell>
          <cell r="AO46">
            <v>236.97499999999999</v>
          </cell>
          <cell r="AP46">
            <v>243.3</v>
          </cell>
          <cell r="AQ46">
            <v>245.8</v>
          </cell>
          <cell r="AR46">
            <v>246.79999999999998</v>
          </cell>
          <cell r="AS46">
            <v>245.5</v>
          </cell>
          <cell r="AT46">
            <v>245.35</v>
          </cell>
          <cell r="AU46">
            <v>232.6</v>
          </cell>
          <cell r="AV46">
            <v>233.9</v>
          </cell>
          <cell r="AW46">
            <v>242.2</v>
          </cell>
          <cell r="AX46">
            <v>243.8</v>
          </cell>
          <cell r="AY46">
            <v>238.125</v>
          </cell>
          <cell r="AZ46">
            <v>245.2</v>
          </cell>
          <cell r="BA46">
            <v>247.5</v>
          </cell>
          <cell r="BB46">
            <v>248.3</v>
          </cell>
          <cell r="BC46">
            <v>248.5</v>
          </cell>
          <cell r="BD46">
            <v>247.375</v>
          </cell>
          <cell r="BE46">
            <v>248.75</v>
          </cell>
          <cell r="BF46">
            <v>248.95</v>
          </cell>
          <cell r="BG46">
            <v>249.14999999999998</v>
          </cell>
          <cell r="BH46">
            <v>249.34999999999997</v>
          </cell>
          <cell r="BI46">
            <v>249.04999999999995</v>
          </cell>
        </row>
        <row r="47">
          <cell r="A47" t="str">
            <v>Fully Diluted EPS</v>
          </cell>
          <cell r="P47">
            <v>1.6844589882517034</v>
          </cell>
          <cell r="Q47">
            <v>0.38636435908035732</v>
          </cell>
          <cell r="R47">
            <v>0.44187953192712731</v>
          </cell>
          <cell r="S47">
            <v>0.53188654508244759</v>
          </cell>
          <cell r="T47">
            <v>0.48215562565720316</v>
          </cell>
          <cell r="U47">
            <v>1.8421475442433883</v>
          </cell>
          <cell r="V47">
            <v>0.25997721903476162</v>
          </cell>
          <cell r="W47">
            <v>0.47055475929516943</v>
          </cell>
          <cell r="X47">
            <v>-0.21755876168467569</v>
          </cell>
          <cell r="Y47">
            <v>0.41544837405608759</v>
          </cell>
          <cell r="Z47">
            <v>0.92945150645343821</v>
          </cell>
          <cell r="AA47">
            <v>0.22340294081304823</v>
          </cell>
          <cell r="AB47">
            <v>0.42808385207593969</v>
          </cell>
          <cell r="AC47">
            <v>0.50821736746143775</v>
          </cell>
          <cell r="AD47">
            <v>0.42728582353673561</v>
          </cell>
          <cell r="AE47">
            <v>1.596637436913569</v>
          </cell>
          <cell r="AF47">
            <v>0.25044326241134773</v>
          </cell>
          <cell r="AG47">
            <v>0.35490282685512314</v>
          </cell>
          <cell r="AH47">
            <v>0.37120211360634076</v>
          </cell>
          <cell r="AI47">
            <v>0.31470070422535257</v>
          </cell>
          <cell r="AJ47">
            <v>1.280323744941487</v>
          </cell>
          <cell r="AK47">
            <v>0.27094240837696376</v>
          </cell>
          <cell r="AL47">
            <v>0.40400667779632737</v>
          </cell>
          <cell r="AM47">
            <v>0.40926157697121435</v>
          </cell>
          <cell r="AN47">
            <v>0.39348370927318305</v>
          </cell>
          <cell r="AO47">
            <v>1.4776943724176888</v>
          </cell>
          <cell r="AP47">
            <v>0.36498150431565979</v>
          </cell>
          <cell r="AQ47">
            <v>0.52278275020341769</v>
          </cell>
          <cell r="AR47">
            <v>0.44651539708265792</v>
          </cell>
          <cell r="AS47">
            <v>0.38737270875763735</v>
          </cell>
          <cell r="AT47">
            <v>1.7224373344202157</v>
          </cell>
          <cell r="AU47">
            <v>0.27063371080139348</v>
          </cell>
          <cell r="AV47">
            <v>0.39441073510120095</v>
          </cell>
          <cell r="AW47">
            <v>0.44508670520231192</v>
          </cell>
          <cell r="AX47">
            <v>0.40174036095159921</v>
          </cell>
          <cell r="AY47">
            <v>1.5118715120565056</v>
          </cell>
          <cell r="AZ47">
            <v>0.36208809135399705</v>
          </cell>
          <cell r="BA47">
            <v>0.49212121212121229</v>
          </cell>
          <cell r="BB47">
            <v>0.53870479258960902</v>
          </cell>
          <cell r="BC47">
            <v>0.4700091267605635</v>
          </cell>
          <cell r="BD47">
            <v>1.8641401435068206</v>
          </cell>
          <cell r="BE47">
            <v>0.44596581226130672</v>
          </cell>
          <cell r="BF47">
            <v>0.60560134228760787</v>
          </cell>
          <cell r="BG47">
            <v>0.63964935616746943</v>
          </cell>
          <cell r="BH47">
            <v>0.56115120752763692</v>
          </cell>
          <cell r="BI47">
            <v>2.2525201391232321</v>
          </cell>
        </row>
        <row r="48">
          <cell r="A48" t="str">
            <v>Extraordinary Items Per Share</v>
          </cell>
          <cell r="P48">
            <v>6.4374228850383561E-2</v>
          </cell>
          <cell r="Q48">
            <v>0.11659829766485412</v>
          </cell>
          <cell r="R48">
            <v>1.5971549346763632E-3</v>
          </cell>
          <cell r="S48">
            <v>-2.7335131159597941E-2</v>
          </cell>
          <cell r="T48">
            <v>6.4700315457413254E-2</v>
          </cell>
          <cell r="U48">
            <v>0.15630410287002058</v>
          </cell>
          <cell r="V48">
            <v>1.455134154573068E-2</v>
          </cell>
          <cell r="W48">
            <v>0</v>
          </cell>
          <cell r="X48">
            <v>-0.71513334582474553</v>
          </cell>
          <cell r="Y48">
            <v>0</v>
          </cell>
          <cell r="Z48">
            <v>-0.70107511764591013</v>
          </cell>
          <cell r="AA48">
            <v>0</v>
          </cell>
          <cell r="AB48">
            <v>0</v>
          </cell>
          <cell r="AC48">
            <v>-0.25112044358410712</v>
          </cell>
          <cell r="AD48">
            <v>-0.36</v>
          </cell>
          <cell r="AE48">
            <v>-0.61112044358410711</v>
          </cell>
          <cell r="AF48">
            <v>0</v>
          </cell>
          <cell r="AG48">
            <v>-7.1113074204947002E-2</v>
          </cell>
          <cell r="AH48">
            <v>0</v>
          </cell>
          <cell r="AI48">
            <v>0</v>
          </cell>
          <cell r="AJ48">
            <v>-7.1113074204947002E-2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-0.17731081658828562</v>
          </cell>
          <cell r="AW48">
            <v>0</v>
          </cell>
          <cell r="AX48">
            <v>3.9770303527481538E-2</v>
          </cell>
          <cell r="AY48">
            <v>0</v>
          </cell>
          <cell r="AZ48">
            <v>0</v>
          </cell>
          <cell r="BA48">
            <v>0</v>
          </cell>
          <cell r="BB48">
            <v>-2.0136931131695527E-3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</row>
        <row r="49">
          <cell r="A49" t="str">
            <v>Dow Corning</v>
          </cell>
          <cell r="AA49">
            <v>0.06</v>
          </cell>
          <cell r="AB49">
            <v>0.11</v>
          </cell>
          <cell r="AC49">
            <v>0.11</v>
          </cell>
          <cell r="AD49">
            <v>0.06</v>
          </cell>
          <cell r="AE49">
            <v>0.33999999999999997</v>
          </cell>
          <cell r="AF49">
            <v>7.7570921985815611E-2</v>
          </cell>
          <cell r="AG49">
            <v>-1.614399293286219</v>
          </cell>
          <cell r="AH49">
            <v>0</v>
          </cell>
          <cell r="AI49">
            <v>0</v>
          </cell>
          <cell r="AJ49">
            <v>-1.5368283713004034</v>
          </cell>
        </row>
        <row r="50">
          <cell r="A50" t="str">
            <v>Discontinued Operations</v>
          </cell>
          <cell r="AF50">
            <v>0.1170212765957447</v>
          </cell>
          <cell r="AG50">
            <v>1.5019379844961241E-2</v>
          </cell>
          <cell r="AH50">
            <v>-9.5046854082998664E-2</v>
          </cell>
          <cell r="AI50">
            <v>5.501760563380282E-2</v>
          </cell>
          <cell r="AJ50">
            <v>9.2011407991510114E-2</v>
          </cell>
          <cell r="AK50">
            <v>4.0492957746478882E-2</v>
          </cell>
          <cell r="AL50">
            <v>7.4999999999999997E-2</v>
          </cell>
          <cell r="AM50">
            <v>-0.50571679859278806</v>
          </cell>
          <cell r="AN50">
            <v>7.0000000000000007E-2</v>
          </cell>
          <cell r="AO50">
            <v>-0.32022384084630917</v>
          </cell>
          <cell r="AP50">
            <v>2.7127003699136867E-2</v>
          </cell>
          <cell r="AQ50">
            <v>8.7796312554872698E-3</v>
          </cell>
          <cell r="AR50">
            <v>2.228525121555916E-2</v>
          </cell>
          <cell r="AS50">
            <v>6.843177189409369E-2</v>
          </cell>
          <cell r="AT50">
            <v>0.126623658064277</v>
          </cell>
          <cell r="AU50">
            <v>-0.01</v>
          </cell>
          <cell r="AV50">
            <v>0.3</v>
          </cell>
          <cell r="AW50">
            <v>0</v>
          </cell>
          <cell r="AY50">
            <v>0.28999999999999998</v>
          </cell>
          <cell r="BA50">
            <v>1.2091439125957761</v>
          </cell>
        </row>
        <row r="51">
          <cell r="A51" t="str">
            <v>Reported Earnings Per Share</v>
          </cell>
          <cell r="P51">
            <v>1.6844589882517034</v>
          </cell>
          <cell r="Q51">
            <v>0.38636435908035732</v>
          </cell>
          <cell r="R51">
            <v>0.44187953192712731</v>
          </cell>
          <cell r="S51">
            <v>0.53188654508244759</v>
          </cell>
          <cell r="T51">
            <v>0.48215562565720316</v>
          </cell>
          <cell r="U51">
            <v>1.8421475442433883</v>
          </cell>
          <cell r="V51">
            <v>0.25997721903476162</v>
          </cell>
          <cell r="W51">
            <v>0.47055475929516943</v>
          </cell>
          <cell r="X51">
            <v>-0.21755876168467569</v>
          </cell>
          <cell r="Y51">
            <v>0.41544837405608759</v>
          </cell>
          <cell r="Z51">
            <v>0.92945150645343821</v>
          </cell>
          <cell r="AA51">
            <v>0.28340294081304823</v>
          </cell>
          <cell r="AB51">
            <v>0.53808385207593967</v>
          </cell>
          <cell r="AC51">
            <v>0.36709692387733062</v>
          </cell>
          <cell r="AD51">
            <v>0.12728582353673562</v>
          </cell>
          <cell r="AE51">
            <v>1.3255169933294617</v>
          </cell>
          <cell r="AF51">
            <v>0.44503546099290803</v>
          </cell>
          <cell r="AG51">
            <v>-1.3155901607910818</v>
          </cell>
          <cell r="AH51">
            <v>0.28028707289830135</v>
          </cell>
          <cell r="AI51">
            <v>0.36971830985915538</v>
          </cell>
          <cell r="AJ51">
            <v>-0.22430474787464635</v>
          </cell>
          <cell r="AK51">
            <v>0.31262266852649678</v>
          </cell>
          <cell r="AL51">
            <v>0.48547074351077885</v>
          </cell>
          <cell r="AM51">
            <v>-8.9270008795074463E-2</v>
          </cell>
          <cell r="AN51">
            <v>0.47194776449756531</v>
          </cell>
          <cell r="AO51">
            <v>1.1808769957895333</v>
          </cell>
          <cell r="AP51">
            <v>0.39210850801479663</v>
          </cell>
          <cell r="AQ51">
            <v>0.531562381458905</v>
          </cell>
          <cell r="AR51">
            <v>0.4688006482982171</v>
          </cell>
          <cell r="AS51">
            <v>0.45580448065173107</v>
          </cell>
          <cell r="AT51">
            <v>1.8490609924844927</v>
          </cell>
          <cell r="AU51">
            <v>0.26063371080139347</v>
          </cell>
          <cell r="AV51">
            <v>0.51709991851291526</v>
          </cell>
          <cell r="AW51">
            <v>0.44508670520231192</v>
          </cell>
          <cell r="AX51">
            <v>0.44151066447908072</v>
          </cell>
          <cell r="AY51">
            <v>1.8018715120565056</v>
          </cell>
          <cell r="AZ51">
            <v>0.36208809135399705</v>
          </cell>
          <cell r="BA51">
            <v>1.7012651247169885</v>
          </cell>
          <cell r="BB51">
            <v>0.53669109947643945</v>
          </cell>
          <cell r="BC51">
            <v>0.4700091267605635</v>
          </cell>
          <cell r="BD51">
            <v>1.8641401435068206</v>
          </cell>
          <cell r="BE51">
            <v>0.44596581226130672</v>
          </cell>
          <cell r="BF51">
            <v>0.60560134228760787</v>
          </cell>
          <cell r="BG51">
            <v>0.63964935616746943</v>
          </cell>
          <cell r="BH51">
            <v>0.56115120752763692</v>
          </cell>
          <cell r="BI51">
            <v>2.2525201391232321</v>
          </cell>
        </row>
        <row r="53">
          <cell r="A53" t="str">
            <v>Dividends Per Share</v>
          </cell>
          <cell r="P53">
            <v>0.5</v>
          </cell>
          <cell r="Q53">
            <v>0.15</v>
          </cell>
          <cell r="R53">
            <v>0.15</v>
          </cell>
          <cell r="S53">
            <v>0.15</v>
          </cell>
          <cell r="T53">
            <v>0.15</v>
          </cell>
          <cell r="U53">
            <v>0.6</v>
          </cell>
          <cell r="V53">
            <v>0.1668</v>
          </cell>
          <cell r="W53">
            <v>0.1668</v>
          </cell>
          <cell r="X53">
            <v>0.1668</v>
          </cell>
          <cell r="Y53">
            <v>0.1668</v>
          </cell>
          <cell r="Z53">
            <v>0.66720000000000002</v>
          </cell>
          <cell r="AA53">
            <v>0.1668</v>
          </cell>
          <cell r="AB53">
            <v>0.17</v>
          </cell>
          <cell r="AC53">
            <v>0.17</v>
          </cell>
          <cell r="AD53">
            <v>0.18</v>
          </cell>
          <cell r="AE53">
            <v>0.68680000000000008</v>
          </cell>
          <cell r="AF53">
            <v>0.18</v>
          </cell>
          <cell r="AG53">
            <v>0.18</v>
          </cell>
          <cell r="AH53">
            <v>0.18</v>
          </cell>
          <cell r="AI53">
            <v>0.18</v>
          </cell>
          <cell r="AJ53">
            <v>0.72</v>
          </cell>
          <cell r="AK53">
            <v>0.18</v>
          </cell>
          <cell r="AL53">
            <v>0.18</v>
          </cell>
          <cell r="AM53">
            <v>0.18</v>
          </cell>
          <cell r="AN53">
            <v>0.18</v>
          </cell>
          <cell r="AO53">
            <v>0.72</v>
          </cell>
          <cell r="AP53">
            <v>0.18</v>
          </cell>
          <cell r="AQ53">
            <v>0.18</v>
          </cell>
          <cell r="AR53">
            <v>0.18</v>
          </cell>
          <cell r="AS53">
            <v>0.18</v>
          </cell>
          <cell r="AT53">
            <v>0.72</v>
          </cell>
          <cell r="AU53">
            <v>0.18</v>
          </cell>
          <cell r="AV53">
            <v>0.18</v>
          </cell>
          <cell r="AW53">
            <v>0.18</v>
          </cell>
          <cell r="AX53">
            <v>0.18</v>
          </cell>
          <cell r="AY53">
            <v>0.72</v>
          </cell>
          <cell r="AZ53">
            <v>0.18</v>
          </cell>
          <cell r="BA53">
            <v>0.18</v>
          </cell>
          <cell r="BB53">
            <v>0.18</v>
          </cell>
          <cell r="BC53">
            <v>0.18</v>
          </cell>
          <cell r="BD53">
            <v>0.72</v>
          </cell>
          <cell r="BE53">
            <v>0.18</v>
          </cell>
          <cell r="BF53">
            <v>0.18</v>
          </cell>
          <cell r="BG53">
            <v>0.18</v>
          </cell>
          <cell r="BH53">
            <v>0.18</v>
          </cell>
          <cell r="BI53">
            <v>0.72</v>
          </cell>
        </row>
        <row r="55">
          <cell r="A55" t="str">
            <v>Source:  Corning financial statements and Salomon Smith Barney estimates.</v>
          </cell>
        </row>
        <row r="56">
          <cell r="A56" t="str">
            <v>Table 6B.  Corning Inc.— Quarterly Income Statement—Operating Metrics</v>
          </cell>
        </row>
        <row r="57">
          <cell r="AJ57" t="str">
            <v xml:space="preserve"> </v>
          </cell>
        </row>
        <row r="58">
          <cell r="P58" t="str">
            <v xml:space="preserve">   Year</v>
          </cell>
          <cell r="R58" t="str">
            <v>1992</v>
          </cell>
          <cell r="U58" t="str">
            <v xml:space="preserve">   Year</v>
          </cell>
          <cell r="W58" t="str">
            <v xml:space="preserve">1993 </v>
          </cell>
          <cell r="Z58" t="str">
            <v xml:space="preserve">   Year</v>
          </cell>
          <cell r="AB58" t="str">
            <v>1994</v>
          </cell>
          <cell r="AE58" t="str">
            <v xml:space="preserve">   Year</v>
          </cell>
          <cell r="AG58" t="str">
            <v xml:space="preserve"> 1995</v>
          </cell>
          <cell r="AJ58" t="str">
            <v xml:space="preserve">   Year</v>
          </cell>
          <cell r="AL58" t="str">
            <v xml:space="preserve"> 1996</v>
          </cell>
          <cell r="AO58" t="str">
            <v xml:space="preserve">   Year</v>
          </cell>
          <cell r="AQ58" t="str">
            <v>1997</v>
          </cell>
          <cell r="AT58" t="str">
            <v xml:space="preserve">   Year</v>
          </cell>
          <cell r="AV58">
            <v>1998</v>
          </cell>
          <cell r="AY58" t="str">
            <v xml:space="preserve">   Year</v>
          </cell>
          <cell r="BA58" t="str">
            <v>Estimated 1999</v>
          </cell>
          <cell r="BD58" t="str">
            <v xml:space="preserve">   Year</v>
          </cell>
          <cell r="BF58" t="str">
            <v>Estimated 2000</v>
          </cell>
          <cell r="BI58" t="str">
            <v xml:space="preserve">   Year</v>
          </cell>
        </row>
        <row r="59">
          <cell r="P59" t="str">
            <v xml:space="preserve">   1991</v>
          </cell>
          <cell r="Q59" t="str">
            <v>1Q</v>
          </cell>
          <cell r="R59" t="str">
            <v>2Q</v>
          </cell>
          <cell r="S59" t="str">
            <v>3Q</v>
          </cell>
          <cell r="T59" t="str">
            <v>4Q</v>
          </cell>
          <cell r="U59" t="str">
            <v xml:space="preserve">   1992</v>
          </cell>
          <cell r="V59" t="str">
            <v>1Q</v>
          </cell>
          <cell r="W59" t="str">
            <v>2Q</v>
          </cell>
          <cell r="X59" t="str">
            <v>3Q</v>
          </cell>
          <cell r="Y59" t="str">
            <v>4Q</v>
          </cell>
          <cell r="Z59" t="str">
            <v xml:space="preserve">   1993</v>
          </cell>
          <cell r="AA59" t="str">
            <v>1Q</v>
          </cell>
          <cell r="AB59" t="str">
            <v>2Q</v>
          </cell>
          <cell r="AC59" t="str">
            <v>3Q</v>
          </cell>
          <cell r="AD59" t="str">
            <v>4Q</v>
          </cell>
          <cell r="AE59" t="str">
            <v xml:space="preserve">   1994</v>
          </cell>
          <cell r="AF59" t="str">
            <v>1Q</v>
          </cell>
          <cell r="AG59" t="str">
            <v>2Q</v>
          </cell>
          <cell r="AH59" t="str">
            <v>3Q</v>
          </cell>
          <cell r="AI59" t="str">
            <v>4Q</v>
          </cell>
          <cell r="AJ59" t="str">
            <v xml:space="preserve">   1995</v>
          </cell>
          <cell r="AK59" t="str">
            <v>1Q</v>
          </cell>
          <cell r="AL59" t="str">
            <v>2Q</v>
          </cell>
          <cell r="AM59" t="str">
            <v>3Q</v>
          </cell>
          <cell r="AN59" t="str">
            <v>4Q</v>
          </cell>
          <cell r="AO59" t="str">
            <v xml:space="preserve">   1996</v>
          </cell>
          <cell r="AP59" t="str">
            <v>1Q</v>
          </cell>
          <cell r="AQ59" t="str">
            <v>2Q</v>
          </cell>
          <cell r="AR59" t="str">
            <v>3Q</v>
          </cell>
          <cell r="AS59" t="str">
            <v>4Q</v>
          </cell>
          <cell r="AT59" t="str">
            <v xml:space="preserve">   1997</v>
          </cell>
          <cell r="AU59" t="str">
            <v>1Q</v>
          </cell>
          <cell r="AV59" t="str">
            <v>2Q</v>
          </cell>
          <cell r="AW59" t="str">
            <v>3Q</v>
          </cell>
          <cell r="AX59" t="str">
            <v>4Q</v>
          </cell>
          <cell r="AY59">
            <v>1998</v>
          </cell>
          <cell r="AZ59" t="str">
            <v>1QA</v>
          </cell>
          <cell r="BA59" t="str">
            <v>2QA</v>
          </cell>
          <cell r="BB59" t="str">
            <v>3QA</v>
          </cell>
          <cell r="BC59" t="str">
            <v>4Q</v>
          </cell>
          <cell r="BD59" t="str">
            <v xml:space="preserve">   1999E</v>
          </cell>
          <cell r="BE59" t="str">
            <v>1Q</v>
          </cell>
          <cell r="BF59" t="str">
            <v>2Q</v>
          </cell>
          <cell r="BG59" t="str">
            <v>3Q</v>
          </cell>
          <cell r="BH59" t="str">
            <v>4Q</v>
          </cell>
          <cell r="BI59" t="str">
            <v>2000E</v>
          </cell>
        </row>
        <row r="61">
          <cell r="A61" t="str">
            <v>End Of Quarter Employees</v>
          </cell>
          <cell r="P61" t="str">
            <v>NM</v>
          </cell>
          <cell r="Q61" t="str">
            <v>NM</v>
          </cell>
          <cell r="R61" t="str">
            <v>NM</v>
          </cell>
          <cell r="S61" t="str">
            <v>NM</v>
          </cell>
          <cell r="T61" t="str">
            <v>NM</v>
          </cell>
          <cell r="U61">
            <v>17800</v>
          </cell>
          <cell r="V61">
            <v>18800</v>
          </cell>
          <cell r="W61">
            <v>19800</v>
          </cell>
          <cell r="X61">
            <v>20800</v>
          </cell>
          <cell r="Y61">
            <v>21800</v>
          </cell>
          <cell r="Z61">
            <v>21800</v>
          </cell>
          <cell r="AA61">
            <v>21950</v>
          </cell>
          <cell r="AB61">
            <v>22100</v>
          </cell>
          <cell r="AC61">
            <v>22250</v>
          </cell>
          <cell r="AD61">
            <v>22400</v>
          </cell>
          <cell r="AE61">
            <v>22400</v>
          </cell>
          <cell r="AF61">
            <v>21350</v>
          </cell>
          <cell r="AG61">
            <v>20300</v>
          </cell>
          <cell r="AH61">
            <v>19250</v>
          </cell>
          <cell r="AI61">
            <v>18200</v>
          </cell>
          <cell r="AJ61">
            <v>18200</v>
          </cell>
          <cell r="AK61">
            <v>18650</v>
          </cell>
          <cell r="AL61">
            <v>19100</v>
          </cell>
          <cell r="AM61">
            <v>19550</v>
          </cell>
          <cell r="AN61">
            <v>20000</v>
          </cell>
          <cell r="AO61">
            <v>20000</v>
          </cell>
          <cell r="AP61" t="str">
            <v>NA</v>
          </cell>
          <cell r="AQ61" t="str">
            <v>NA</v>
          </cell>
          <cell r="AR61" t="str">
            <v>NA</v>
          </cell>
          <cell r="AS61" t="str">
            <v>NA</v>
          </cell>
          <cell r="AT61">
            <v>20500</v>
          </cell>
          <cell r="AU61" t="str">
            <v>NA</v>
          </cell>
          <cell r="AV61" t="str">
            <v>NA</v>
          </cell>
          <cell r="AW61" t="str">
            <v>NA</v>
          </cell>
          <cell r="AX61" t="str">
            <v>NA</v>
          </cell>
          <cell r="AY61">
            <v>15400</v>
          </cell>
          <cell r="AZ61" t="str">
            <v>NA</v>
          </cell>
          <cell r="BA61" t="str">
            <v>NA</v>
          </cell>
          <cell r="BB61" t="str">
            <v>NA</v>
          </cell>
          <cell r="BC61">
            <v>15400</v>
          </cell>
          <cell r="BD61">
            <v>15400</v>
          </cell>
          <cell r="BE61">
            <v>15400</v>
          </cell>
          <cell r="BF61">
            <v>15400</v>
          </cell>
          <cell r="BG61">
            <v>15400</v>
          </cell>
          <cell r="BH61">
            <v>15400</v>
          </cell>
          <cell r="BI61">
            <v>15400</v>
          </cell>
        </row>
        <row r="62">
          <cell r="A62" t="str">
            <v>LTM Sales/Current  Employees</v>
          </cell>
          <cell r="P62" t="str">
            <v>NM</v>
          </cell>
          <cell r="Q62" t="str">
            <v>NM</v>
          </cell>
          <cell r="R62" t="str">
            <v>NM</v>
          </cell>
          <cell r="S62" t="str">
            <v>NM</v>
          </cell>
          <cell r="T62" t="str">
            <v>NM</v>
          </cell>
          <cell r="U62" t="str">
            <v>NM</v>
          </cell>
          <cell r="V62">
            <v>201271.27659574465</v>
          </cell>
          <cell r="W62">
            <v>192888.88888888888</v>
          </cell>
          <cell r="X62">
            <v>188365.38461538462</v>
          </cell>
          <cell r="Y62">
            <v>183706.42201834862</v>
          </cell>
          <cell r="Z62">
            <v>183706.42201834862</v>
          </cell>
          <cell r="AA62">
            <v>188460.13667425967</v>
          </cell>
          <cell r="AB62">
            <v>196180.99547511313</v>
          </cell>
          <cell r="AC62">
            <v>205842.69662921349</v>
          </cell>
          <cell r="AD62">
            <v>212968.75</v>
          </cell>
          <cell r="AE62">
            <v>212968.75</v>
          </cell>
          <cell r="AF62">
            <v>214946.13583138175</v>
          </cell>
          <cell r="AG62">
            <v>211068.96551724139</v>
          </cell>
          <cell r="AH62">
            <v>191002.5974025974</v>
          </cell>
          <cell r="AI62">
            <v>178961.5384615385</v>
          </cell>
          <cell r="AJ62">
            <v>178961.5384615385</v>
          </cell>
          <cell r="AK62">
            <v>178402.14477211796</v>
          </cell>
          <cell r="AL62">
            <v>180083.76963350788</v>
          </cell>
          <cell r="AM62">
            <v>179810.74168797955</v>
          </cell>
          <cell r="AN62">
            <v>182580</v>
          </cell>
          <cell r="AO62">
            <v>182580</v>
          </cell>
          <cell r="AP62" t="str">
            <v>NA</v>
          </cell>
          <cell r="AQ62" t="str">
            <v>NA</v>
          </cell>
          <cell r="AR62" t="str">
            <v>NA</v>
          </cell>
          <cell r="AS62" t="str">
            <v>NA</v>
          </cell>
          <cell r="AT62">
            <v>171551.21951219512</v>
          </cell>
          <cell r="AU62" t="str">
            <v>NA</v>
          </cell>
          <cell r="AV62" t="str">
            <v>NA</v>
          </cell>
          <cell r="AW62" t="str">
            <v>NA</v>
          </cell>
          <cell r="AX62" t="str">
            <v>NA</v>
          </cell>
          <cell r="AY62">
            <v>226233.76623376625</v>
          </cell>
          <cell r="AZ62" t="str">
            <v>NA</v>
          </cell>
          <cell r="BA62" t="str">
            <v>NA</v>
          </cell>
          <cell r="BB62" t="str">
            <v>NA</v>
          </cell>
          <cell r="BC62">
            <v>272767.5324675325</v>
          </cell>
          <cell r="BD62">
            <v>272767.5324675325</v>
          </cell>
          <cell r="BE62">
            <v>287632.72727272729</v>
          </cell>
          <cell r="BF62">
            <v>303246.36363636365</v>
          </cell>
          <cell r="BG62">
            <v>311364.93506493507</v>
          </cell>
          <cell r="BH62">
            <v>318844.28571428568</v>
          </cell>
          <cell r="BI62">
            <v>318844.28571428568</v>
          </cell>
        </row>
        <row r="63">
          <cell r="A63" t="str">
            <v>Y-O-Y  Chg. LTM Sales/Employee</v>
          </cell>
          <cell r="P63" t="str">
            <v>NM</v>
          </cell>
          <cell r="Q63" t="str">
            <v>NM</v>
          </cell>
          <cell r="R63" t="str">
            <v>NM</v>
          </cell>
          <cell r="S63" t="str">
            <v>NM</v>
          </cell>
          <cell r="T63" t="str">
            <v>NM</v>
          </cell>
          <cell r="U63" t="str">
            <v>NM</v>
          </cell>
          <cell r="V63" t="str">
            <v>NM</v>
          </cell>
          <cell r="W63" t="str">
            <v>NM</v>
          </cell>
          <cell r="X63" t="str">
            <v>NM</v>
          </cell>
          <cell r="Y63" t="str">
            <v>NM</v>
          </cell>
          <cell r="Z63" t="str">
            <v>NM</v>
          </cell>
          <cell r="AA63">
            <v>-6.3651108782979859E-2</v>
          </cell>
          <cell r="AB63">
            <v>1.7067372854849161E-2</v>
          </cell>
          <cell r="AC63">
            <v>9.2784096449116893E-2</v>
          </cell>
          <cell r="AD63">
            <v>0.1592885412504994</v>
          </cell>
          <cell r="AE63">
            <v>0.1592885412504994</v>
          </cell>
          <cell r="AF63">
            <v>0.14053900004806485</v>
          </cell>
          <cell r="AG63">
            <v>7.5888951455631126E-2</v>
          </cell>
          <cell r="AH63">
            <v>-7.209436851358253E-2</v>
          </cell>
          <cell r="AI63">
            <v>-0.15968169761273188</v>
          </cell>
          <cell r="AJ63">
            <v>-0.15968169761273188</v>
          </cell>
          <cell r="AK63">
            <v>-0.17001464538041922</v>
          </cell>
          <cell r="AL63">
            <v>-0.14680128747398657</v>
          </cell>
          <cell r="AM63">
            <v>-5.859530638228716E-2</v>
          </cell>
          <cell r="AN63">
            <v>2.0219213410702652E-2</v>
          </cell>
          <cell r="AO63">
            <v>2.0219213410702652E-2</v>
          </cell>
          <cell r="AP63" t="str">
            <v>NA</v>
          </cell>
          <cell r="AQ63" t="str">
            <v>NA</v>
          </cell>
          <cell r="AR63" t="str">
            <v>NA</v>
          </cell>
          <cell r="AS63" t="str">
            <v>NA</v>
          </cell>
          <cell r="AT63">
            <v>-6.0405194916227867E-2</v>
          </cell>
          <cell r="AU63" t="str">
            <v>NA</v>
          </cell>
          <cell r="AV63" t="str">
            <v>NA</v>
          </cell>
          <cell r="AW63" t="str">
            <v>NA</v>
          </cell>
          <cell r="AX63" t="str">
            <v>NA</v>
          </cell>
          <cell r="AY63">
            <v>0.31875347127849407</v>
          </cell>
          <cell r="AZ63" t="str">
            <v>NA</v>
          </cell>
          <cell r="BA63" t="str">
            <v>NA</v>
          </cell>
          <cell r="BB63" t="str">
            <v>NA</v>
          </cell>
          <cell r="BC63" t="e">
            <v>#VALUE!</v>
          </cell>
          <cell r="BD63" t="e">
            <v>#VALUE!</v>
          </cell>
          <cell r="BE63" t="e">
            <v>#VALUE!</v>
          </cell>
          <cell r="BF63" t="e">
            <v>#VALUE!</v>
          </cell>
          <cell r="BG63" t="e">
            <v>#VALUE!</v>
          </cell>
          <cell r="BH63">
            <v>0.16892315896224819</v>
          </cell>
          <cell r="BI63">
            <v>0.16892315896224819</v>
          </cell>
        </row>
        <row r="64">
          <cell r="A64" t="str">
            <v>% Management Ownership</v>
          </cell>
          <cell r="P64" t="str">
            <v>NM</v>
          </cell>
          <cell r="Q64" t="str">
            <v>NM</v>
          </cell>
          <cell r="R64" t="str">
            <v>NM</v>
          </cell>
          <cell r="S64" t="str">
            <v>NM</v>
          </cell>
          <cell r="T64" t="str">
            <v>NM</v>
          </cell>
          <cell r="U64" t="str">
            <v>NM</v>
          </cell>
          <cell r="V64" t="str">
            <v>NM</v>
          </cell>
          <cell r="W64" t="str">
            <v>NM</v>
          </cell>
          <cell r="X64" t="str">
            <v>NM</v>
          </cell>
          <cell r="Y64" t="str">
            <v>NM</v>
          </cell>
          <cell r="Z64">
            <v>2.18E-2</v>
          </cell>
          <cell r="AA64" t="str">
            <v>NM</v>
          </cell>
          <cell r="AB64" t="str">
            <v>NM</v>
          </cell>
          <cell r="AC64" t="str">
            <v>NM</v>
          </cell>
          <cell r="AD64" t="str">
            <v>NM</v>
          </cell>
          <cell r="AE64">
            <v>2.6100000000000002E-2</v>
          </cell>
          <cell r="AF64" t="str">
            <v>NM</v>
          </cell>
          <cell r="AG64" t="str">
            <v>NM</v>
          </cell>
          <cell r="AH64" t="str">
            <v>NM</v>
          </cell>
          <cell r="AI64" t="str">
            <v>NM</v>
          </cell>
          <cell r="AJ64">
            <v>2.1999999999999999E-2</v>
          </cell>
          <cell r="AK64" t="str">
            <v>NM</v>
          </cell>
          <cell r="AL64" t="str">
            <v>NM</v>
          </cell>
          <cell r="AM64" t="str">
            <v>NM</v>
          </cell>
          <cell r="AN64" t="str">
            <v>NM</v>
          </cell>
          <cell r="AO64">
            <v>1.8499999999999999E-2</v>
          </cell>
          <cell r="AP64" t="str">
            <v>NA</v>
          </cell>
          <cell r="AQ64" t="str">
            <v>NA</v>
          </cell>
          <cell r="AR64" t="str">
            <v>NA</v>
          </cell>
          <cell r="AS64" t="str">
            <v>NA</v>
          </cell>
          <cell r="AT64">
            <v>2.3E-2</v>
          </cell>
          <cell r="AU64" t="str">
            <v>NA</v>
          </cell>
          <cell r="AV64" t="str">
            <v>NA</v>
          </cell>
          <cell r="AW64" t="str">
            <v>NA</v>
          </cell>
          <cell r="AX64" t="str">
            <v>NA</v>
          </cell>
          <cell r="AY64">
            <v>2.1600000000000001E-2</v>
          </cell>
          <cell r="AZ64" t="str">
            <v>NA</v>
          </cell>
          <cell r="BA64" t="str">
            <v>NA</v>
          </cell>
          <cell r="BB64" t="str">
            <v>NA</v>
          </cell>
          <cell r="BC64" t="str">
            <v>NM</v>
          </cell>
          <cell r="BE64" t="str">
            <v>NM</v>
          </cell>
          <cell r="BF64" t="str">
            <v>NM</v>
          </cell>
          <cell r="BG64" t="str">
            <v>NM</v>
          </cell>
          <cell r="BH64" t="str">
            <v>NM</v>
          </cell>
        </row>
        <row r="65">
          <cell r="A65" t="str">
            <v>Backlog</v>
          </cell>
          <cell r="P65" t="str">
            <v>NM</v>
          </cell>
          <cell r="Q65" t="str">
            <v>NM</v>
          </cell>
          <cell r="R65" t="str">
            <v>NM</v>
          </cell>
          <cell r="S65" t="str">
            <v>NM</v>
          </cell>
          <cell r="T65" t="str">
            <v>NM</v>
          </cell>
          <cell r="U65" t="str">
            <v>NM</v>
          </cell>
          <cell r="V65" t="str">
            <v>NM</v>
          </cell>
          <cell r="W65" t="str">
            <v>NM</v>
          </cell>
          <cell r="X65" t="str">
            <v>NM</v>
          </cell>
          <cell r="Y65" t="str">
            <v>NM</v>
          </cell>
          <cell r="Z65" t="str">
            <v>NM</v>
          </cell>
          <cell r="AA65" t="str">
            <v>NM</v>
          </cell>
          <cell r="AB65" t="str">
            <v>NM</v>
          </cell>
          <cell r="AC65" t="str">
            <v>NM</v>
          </cell>
          <cell r="AD65" t="str">
            <v>NM</v>
          </cell>
          <cell r="AE65" t="str">
            <v>NM</v>
          </cell>
          <cell r="AF65" t="str">
            <v>NM</v>
          </cell>
          <cell r="AG65" t="str">
            <v>NM</v>
          </cell>
          <cell r="AH65" t="str">
            <v>NM</v>
          </cell>
          <cell r="AI65" t="str">
            <v>NM</v>
          </cell>
          <cell r="AJ65" t="str">
            <v>NM</v>
          </cell>
          <cell r="AK65" t="str">
            <v>NM</v>
          </cell>
          <cell r="AL65" t="str">
            <v>NM</v>
          </cell>
          <cell r="AM65" t="str">
            <v>NM</v>
          </cell>
          <cell r="AN65" t="str">
            <v>NM</v>
          </cell>
          <cell r="AO65" t="str">
            <v>NM</v>
          </cell>
          <cell r="AP65" t="str">
            <v>NA</v>
          </cell>
          <cell r="AQ65" t="str">
            <v>NA</v>
          </cell>
          <cell r="AR65" t="str">
            <v>NA</v>
          </cell>
          <cell r="AS65" t="str">
            <v>NA</v>
          </cell>
          <cell r="AT65" t="str">
            <v>NA</v>
          </cell>
          <cell r="AU65" t="str">
            <v>NA</v>
          </cell>
          <cell r="AV65" t="str">
            <v>NA</v>
          </cell>
          <cell r="AW65" t="str">
            <v>NA</v>
          </cell>
          <cell r="AX65" t="str">
            <v>NA</v>
          </cell>
          <cell r="AY65" t="str">
            <v>NA</v>
          </cell>
          <cell r="AZ65" t="str">
            <v>NA</v>
          </cell>
          <cell r="BA65" t="str">
            <v>NA</v>
          </cell>
          <cell r="BB65" t="str">
            <v>NA</v>
          </cell>
          <cell r="BC65" t="str">
            <v>NM</v>
          </cell>
          <cell r="BD65" t="str">
            <v>NM</v>
          </cell>
          <cell r="BE65" t="str">
            <v>NM</v>
          </cell>
          <cell r="BF65" t="str">
            <v>NM</v>
          </cell>
          <cell r="BG65" t="str">
            <v>NM</v>
          </cell>
          <cell r="BH65" t="str">
            <v>NM</v>
          </cell>
          <cell r="BI65" t="str">
            <v>NM</v>
          </cell>
        </row>
        <row r="66">
          <cell r="A66" t="str">
            <v>Square Feet of Mfg. space</v>
          </cell>
          <cell r="P66" t="str">
            <v>NM</v>
          </cell>
          <cell r="Q66" t="str">
            <v>NM</v>
          </cell>
          <cell r="R66" t="str">
            <v>NM</v>
          </cell>
          <cell r="S66" t="str">
            <v>NM</v>
          </cell>
          <cell r="T66" t="str">
            <v>NM</v>
          </cell>
          <cell r="U66" t="str">
            <v>NM</v>
          </cell>
          <cell r="V66" t="str">
            <v>NM</v>
          </cell>
          <cell r="W66" t="str">
            <v>NM</v>
          </cell>
          <cell r="X66" t="str">
            <v>NM</v>
          </cell>
          <cell r="Y66" t="str">
            <v>NM</v>
          </cell>
          <cell r="Z66">
            <v>15.9</v>
          </cell>
          <cell r="AA66" t="str">
            <v>NM</v>
          </cell>
          <cell r="AB66" t="str">
            <v>NM</v>
          </cell>
          <cell r="AC66" t="str">
            <v>NM</v>
          </cell>
          <cell r="AD66" t="str">
            <v>NM</v>
          </cell>
          <cell r="AE66">
            <v>16</v>
          </cell>
          <cell r="AF66" t="str">
            <v>NM</v>
          </cell>
          <cell r="AG66" t="str">
            <v>NM</v>
          </cell>
          <cell r="AH66" t="str">
            <v>NM</v>
          </cell>
          <cell r="AI66" t="str">
            <v>NM</v>
          </cell>
          <cell r="AJ66">
            <v>17.8</v>
          </cell>
          <cell r="AK66" t="str">
            <v>NM</v>
          </cell>
          <cell r="AL66" t="str">
            <v>NM</v>
          </cell>
          <cell r="AM66" t="str">
            <v>NM</v>
          </cell>
          <cell r="AN66" t="str">
            <v>NM</v>
          </cell>
          <cell r="AO66">
            <v>14</v>
          </cell>
          <cell r="AP66" t="str">
            <v>NA</v>
          </cell>
          <cell r="AQ66" t="str">
            <v>NA</v>
          </cell>
          <cell r="AR66" t="str">
            <v>NA</v>
          </cell>
          <cell r="AS66" t="str">
            <v>NA</v>
          </cell>
          <cell r="AT66">
            <v>14.2</v>
          </cell>
          <cell r="AU66" t="str">
            <v>NA</v>
          </cell>
          <cell r="AV66" t="str">
            <v>NA</v>
          </cell>
          <cell r="AW66" t="str">
            <v>NA</v>
          </cell>
          <cell r="AX66" t="str">
            <v>NA</v>
          </cell>
          <cell r="AY66">
            <v>16.7</v>
          </cell>
          <cell r="AZ66" t="str">
            <v>NA</v>
          </cell>
          <cell r="BA66" t="str">
            <v>NA</v>
          </cell>
          <cell r="BB66" t="str">
            <v>NA</v>
          </cell>
          <cell r="BC66">
            <v>16.7</v>
          </cell>
          <cell r="BD66">
            <v>16.7</v>
          </cell>
          <cell r="BE66">
            <v>16.7</v>
          </cell>
          <cell r="BF66">
            <v>16.7</v>
          </cell>
          <cell r="BG66">
            <v>16.7</v>
          </cell>
          <cell r="BH66">
            <v>16.7</v>
          </cell>
          <cell r="BI66">
            <v>16.7</v>
          </cell>
        </row>
        <row r="67">
          <cell r="A67" t="str">
            <v>LTM Sales/s.f.</v>
          </cell>
          <cell r="P67" t="str">
            <v>NM</v>
          </cell>
          <cell r="Q67" t="str">
            <v>NM</v>
          </cell>
          <cell r="R67" t="str">
            <v>NM</v>
          </cell>
          <cell r="S67" t="str">
            <v>NM</v>
          </cell>
          <cell r="T67" t="str">
            <v>NM</v>
          </cell>
          <cell r="U67" t="str">
            <v>NM</v>
          </cell>
          <cell r="V67" t="str">
            <v>NM</v>
          </cell>
          <cell r="W67" t="str">
            <v>NM</v>
          </cell>
          <cell r="X67" t="str">
            <v>NM</v>
          </cell>
          <cell r="Y67" t="str">
            <v>NM</v>
          </cell>
          <cell r="Z67">
            <v>251.87421383647799</v>
          </cell>
          <cell r="AA67" t="str">
            <v>NM</v>
          </cell>
          <cell r="AB67" t="str">
            <v>NM</v>
          </cell>
          <cell r="AC67" t="str">
            <v>NM</v>
          </cell>
          <cell r="AD67" t="str">
            <v>NM</v>
          </cell>
          <cell r="AE67">
            <v>298.15625</v>
          </cell>
          <cell r="AF67" t="str">
            <v>NM</v>
          </cell>
          <cell r="AG67" t="str">
            <v>NM</v>
          </cell>
          <cell r="AH67" t="str">
            <v>NM</v>
          </cell>
          <cell r="AI67" t="str">
            <v>NM</v>
          </cell>
          <cell r="AJ67">
            <v>182.98314606741573</v>
          </cell>
          <cell r="AK67" t="str">
            <v>NM</v>
          </cell>
          <cell r="AL67" t="str">
            <v>NM</v>
          </cell>
          <cell r="AM67" t="str">
            <v>NM</v>
          </cell>
          <cell r="AN67" t="str">
            <v>NM</v>
          </cell>
          <cell r="AO67">
            <v>260.82857142857142</v>
          </cell>
          <cell r="AP67" t="str">
            <v>NA</v>
          </cell>
          <cell r="AQ67" t="str">
            <v>NA</v>
          </cell>
          <cell r="AR67" t="str">
            <v>NA</v>
          </cell>
          <cell r="AS67" t="str">
            <v>NA</v>
          </cell>
          <cell r="AT67">
            <v>247.66197183098595</v>
          </cell>
          <cell r="AU67" t="str">
            <v>NA</v>
          </cell>
          <cell r="AV67" t="str">
            <v>NA</v>
          </cell>
          <cell r="AW67" t="str">
            <v>NA</v>
          </cell>
          <cell r="AX67" t="str">
            <v>NA</v>
          </cell>
          <cell r="AY67">
            <v>208.62275449101799</v>
          </cell>
          <cell r="AZ67" t="str">
            <v>NA</v>
          </cell>
          <cell r="BA67" t="str">
            <v>NA</v>
          </cell>
          <cell r="BB67" t="str">
            <v>NA</v>
          </cell>
          <cell r="BC67" t="str">
            <v>NM</v>
          </cell>
          <cell r="BD67">
            <v>251.53413173652694</v>
          </cell>
          <cell r="BE67" t="str">
            <v>NM</v>
          </cell>
          <cell r="BF67" t="str">
            <v>NM</v>
          </cell>
          <cell r="BG67" t="str">
            <v>NM</v>
          </cell>
          <cell r="BH67" t="str">
            <v>NM</v>
          </cell>
          <cell r="BI67">
            <v>294.02407185628738</v>
          </cell>
        </row>
        <row r="68">
          <cell r="A68" t="str">
            <v>YOY Chg in LTM Sales/s.f.</v>
          </cell>
          <cell r="P68" t="str">
            <v>NM</v>
          </cell>
          <cell r="Q68" t="str">
            <v>NM</v>
          </cell>
          <cell r="R68" t="str">
            <v>NM</v>
          </cell>
          <cell r="S68" t="str">
            <v>NM</v>
          </cell>
          <cell r="T68" t="str">
            <v>NM</v>
          </cell>
          <cell r="U68" t="str">
            <v>NM</v>
          </cell>
          <cell r="V68" t="str">
            <v>NM</v>
          </cell>
          <cell r="W68" t="str">
            <v>NM</v>
          </cell>
          <cell r="X68" t="str">
            <v>NM</v>
          </cell>
          <cell r="Y68" t="str">
            <v>NM</v>
          </cell>
          <cell r="Z68" t="str">
            <v>NM</v>
          </cell>
          <cell r="AA68" t="str">
            <v>NM</v>
          </cell>
          <cell r="AB68" t="str">
            <v>NM</v>
          </cell>
          <cell r="AC68" t="str">
            <v>NM</v>
          </cell>
          <cell r="AD68" t="str">
            <v>NM</v>
          </cell>
          <cell r="AE68">
            <v>0.18375059303835406</v>
          </cell>
          <cell r="AF68" t="str">
            <v>NM</v>
          </cell>
          <cell r="AG68" t="str">
            <v>NM</v>
          </cell>
          <cell r="AH68" t="str">
            <v>NM</v>
          </cell>
          <cell r="AI68" t="str">
            <v>NM</v>
          </cell>
          <cell r="AJ68">
            <v>-0.38628438589693914</v>
          </cell>
          <cell r="AK68" t="str">
            <v>NM</v>
          </cell>
          <cell r="AL68" t="str">
            <v>NM</v>
          </cell>
          <cell r="AM68" t="str">
            <v>NM</v>
          </cell>
          <cell r="AN68" t="str">
            <v>NM</v>
          </cell>
          <cell r="AO68">
            <v>0.42542401873708857</v>
          </cell>
          <cell r="AP68" t="str">
            <v>NA</v>
          </cell>
          <cell r="AQ68" t="str">
            <v>NA</v>
          </cell>
          <cell r="AR68" t="str">
            <v>NA</v>
          </cell>
          <cell r="AS68" t="str">
            <v>NA</v>
          </cell>
          <cell r="AT68">
            <v>-5.0479897679427288E-2</v>
          </cell>
          <cell r="AU68" t="str">
            <v>NA</v>
          </cell>
          <cell r="AV68" t="str">
            <v>NA</v>
          </cell>
          <cell r="AW68" t="str">
            <v>NA</v>
          </cell>
          <cell r="AX68" t="str">
            <v>NA</v>
          </cell>
          <cell r="AY68">
            <v>-0.15763105272621269</v>
          </cell>
          <cell r="AZ68" t="str">
            <v>NA</v>
          </cell>
          <cell r="BA68" t="str">
            <v>NA</v>
          </cell>
          <cell r="BB68" t="str">
            <v>NA</v>
          </cell>
          <cell r="BC68" t="str">
            <v>NM</v>
          </cell>
          <cell r="BD68">
            <v>0.20568886337543035</v>
          </cell>
          <cell r="BE68" t="str">
            <v>NM</v>
          </cell>
          <cell r="BF68" t="str">
            <v>NM</v>
          </cell>
          <cell r="BG68" t="str">
            <v>NM</v>
          </cell>
          <cell r="BH68" t="str">
            <v>NM</v>
          </cell>
          <cell r="BI68">
            <v>0.16892315896224819</v>
          </cell>
        </row>
        <row r="69">
          <cell r="A69" t="str">
            <v>LTM Sales Per Plant (Millions)</v>
          </cell>
          <cell r="P69" t="str">
            <v>NM</v>
          </cell>
          <cell r="Q69" t="str">
            <v>NM</v>
          </cell>
          <cell r="R69" t="str">
            <v>NM</v>
          </cell>
          <cell r="S69" t="str">
            <v>NM</v>
          </cell>
          <cell r="T69" t="str">
            <v>NM</v>
          </cell>
          <cell r="U69" t="str">
            <v>NM</v>
          </cell>
          <cell r="V69" t="str">
            <v>NM</v>
          </cell>
          <cell r="W69" t="str">
            <v>NM</v>
          </cell>
          <cell r="X69" t="str">
            <v>NM</v>
          </cell>
          <cell r="Y69" t="str">
            <v>NM</v>
          </cell>
          <cell r="Z69" t="str">
            <v>NM</v>
          </cell>
          <cell r="AA69" t="str">
            <v>NM</v>
          </cell>
          <cell r="AB69" t="str">
            <v>NM</v>
          </cell>
          <cell r="AC69" t="str">
            <v>NM</v>
          </cell>
          <cell r="AD69" t="str">
            <v>NM</v>
          </cell>
          <cell r="AE69" t="str">
            <v>NM</v>
          </cell>
          <cell r="AF69" t="str">
            <v>NM</v>
          </cell>
          <cell r="AG69" t="str">
            <v>NM</v>
          </cell>
          <cell r="AH69" t="str">
            <v>NM</v>
          </cell>
          <cell r="AI69" t="str">
            <v>NM</v>
          </cell>
          <cell r="AJ69" t="str">
            <v>NM</v>
          </cell>
          <cell r="AK69" t="str">
            <v>NM</v>
          </cell>
          <cell r="AL69" t="str">
            <v>NM</v>
          </cell>
          <cell r="AM69" t="str">
            <v>NM</v>
          </cell>
          <cell r="AN69" t="str">
            <v>NM</v>
          </cell>
          <cell r="AO69" t="str">
            <v>NM</v>
          </cell>
          <cell r="AP69" t="str">
            <v>NA</v>
          </cell>
          <cell r="AQ69" t="str">
            <v>NA</v>
          </cell>
          <cell r="AR69" t="str">
            <v>NA</v>
          </cell>
          <cell r="AS69" t="str">
            <v>NA</v>
          </cell>
          <cell r="AT69">
            <v>78.151111111111121</v>
          </cell>
          <cell r="AU69" t="str">
            <v>NA</v>
          </cell>
          <cell r="AV69" t="str">
            <v>NA</v>
          </cell>
          <cell r="AW69" t="str">
            <v>NA</v>
          </cell>
          <cell r="AX69" t="str">
            <v>NA</v>
          </cell>
          <cell r="AY69">
            <v>87.1</v>
          </cell>
          <cell r="AZ69" t="str">
            <v>NA</v>
          </cell>
          <cell r="BA69" t="str">
            <v>NA</v>
          </cell>
          <cell r="BB69" t="str">
            <v>NA</v>
          </cell>
          <cell r="BC69" t="str">
            <v>NM</v>
          </cell>
          <cell r="BD69" t="str">
            <v>NM</v>
          </cell>
          <cell r="BE69" t="str">
            <v>NM</v>
          </cell>
          <cell r="BF69" t="str">
            <v>NM</v>
          </cell>
          <cell r="BG69" t="str">
            <v>NM</v>
          </cell>
          <cell r="BH69" t="str">
            <v>NM</v>
          </cell>
          <cell r="BI69" t="str">
            <v>NM</v>
          </cell>
        </row>
        <row r="70">
          <cell r="A70" t="str">
            <v>LTM Revenues</v>
          </cell>
          <cell r="P70" t="str">
            <v>NM</v>
          </cell>
          <cell r="Q70" t="str">
            <v>NM</v>
          </cell>
          <cell r="R70" t="str">
            <v>NM</v>
          </cell>
          <cell r="S70" t="str">
            <v>NM</v>
          </cell>
          <cell r="T70" t="str">
            <v>NM</v>
          </cell>
          <cell r="U70" t="str">
            <v>NM</v>
          </cell>
          <cell r="V70">
            <v>3783.8999999999996</v>
          </cell>
          <cell r="W70">
            <v>3819.2</v>
          </cell>
          <cell r="X70">
            <v>3918</v>
          </cell>
          <cell r="Y70">
            <v>4004.8</v>
          </cell>
          <cell r="Z70">
            <v>4004.8</v>
          </cell>
          <cell r="AA70">
            <v>4136.7</v>
          </cell>
          <cell r="AB70">
            <v>4335.6000000000004</v>
          </cell>
          <cell r="AC70">
            <v>4580</v>
          </cell>
          <cell r="AD70">
            <v>4770.5</v>
          </cell>
          <cell r="AE70">
            <v>4770.5</v>
          </cell>
          <cell r="AF70">
            <v>4589.1000000000004</v>
          </cell>
          <cell r="AG70">
            <v>4284.7</v>
          </cell>
          <cell r="AH70">
            <v>3676.8</v>
          </cell>
          <cell r="AI70">
            <v>3257.1000000000004</v>
          </cell>
          <cell r="AJ70">
            <v>3257.1000000000004</v>
          </cell>
          <cell r="AK70">
            <v>3327.2</v>
          </cell>
          <cell r="AL70">
            <v>3439.6000000000004</v>
          </cell>
          <cell r="AM70">
            <v>3515.3</v>
          </cell>
          <cell r="AN70">
            <v>3651.6</v>
          </cell>
          <cell r="AO70">
            <v>3651.6</v>
          </cell>
          <cell r="AP70">
            <v>3631.1</v>
          </cell>
          <cell r="AQ70">
            <v>3622.9</v>
          </cell>
          <cell r="AR70">
            <v>3604.6</v>
          </cell>
          <cell r="AS70">
            <v>3516.8</v>
          </cell>
          <cell r="AT70">
            <v>3516.8</v>
          </cell>
          <cell r="AU70">
            <v>3494.5</v>
          </cell>
          <cell r="AV70">
            <v>3444.8999999999996</v>
          </cell>
          <cell r="AW70">
            <v>3459.5</v>
          </cell>
          <cell r="AX70">
            <v>3484</v>
          </cell>
          <cell r="AY70">
            <v>3484</v>
          </cell>
          <cell r="AZ70">
            <v>3581.3999999999996</v>
          </cell>
          <cell r="BA70">
            <v>3745.5</v>
          </cell>
          <cell r="BB70">
            <v>3975.6</v>
          </cell>
          <cell r="BC70">
            <v>4200.62</v>
          </cell>
          <cell r="BD70">
            <v>4200.62</v>
          </cell>
          <cell r="BE70">
            <v>4429.5439999999999</v>
          </cell>
          <cell r="BF70">
            <v>4669.9939999999997</v>
          </cell>
          <cell r="BG70">
            <v>4795.0199999999995</v>
          </cell>
          <cell r="BH70">
            <v>4910.2019999999993</v>
          </cell>
          <cell r="BI70">
            <v>4910.2019999999993</v>
          </cell>
        </row>
        <row r="71">
          <cell r="A71" t="str">
            <v>LTM Revenue Growth</v>
          </cell>
          <cell r="P71" t="str">
            <v>NM</v>
          </cell>
          <cell r="Q71" t="str">
            <v>NM</v>
          </cell>
          <cell r="R71" t="str">
            <v>NM</v>
          </cell>
          <cell r="S71" t="str">
            <v>NM</v>
          </cell>
          <cell r="T71" t="str">
            <v>NM</v>
          </cell>
          <cell r="U71" t="str">
            <v>NM</v>
          </cell>
          <cell r="V71" t="str">
            <v>NM</v>
          </cell>
          <cell r="W71" t="str">
            <v>NM</v>
          </cell>
          <cell r="X71" t="str">
            <v>NM</v>
          </cell>
          <cell r="Y71" t="str">
            <v>NM</v>
          </cell>
          <cell r="Z71" t="str">
            <v>NM</v>
          </cell>
          <cell r="AA71">
            <v>9.3237136287956934E-2</v>
          </cell>
          <cell r="AB71">
            <v>0.1352115626309176</v>
          </cell>
          <cell r="AC71">
            <v>0.16896375701888711</v>
          </cell>
          <cell r="AD71">
            <v>0.19119556532161397</v>
          </cell>
          <cell r="AE71">
            <v>0.19119556532161397</v>
          </cell>
          <cell r="AF71">
            <v>0.10936253535426799</v>
          </cell>
          <cell r="AG71">
            <v>-1.1740012916320763E-2</v>
          </cell>
          <cell r="AH71">
            <v>-0.19720524017467245</v>
          </cell>
          <cell r="AI71">
            <v>-0.3172413793103448</v>
          </cell>
          <cell r="AJ71">
            <v>-0.3172413793103448</v>
          </cell>
          <cell r="AK71">
            <v>-0.27497766446579952</v>
          </cell>
          <cell r="AL71">
            <v>-0.19723667934744549</v>
          </cell>
          <cell r="AM71">
            <v>-4.3924064403829455E-2</v>
          </cell>
          <cell r="AN71">
            <v>0.12112001473703593</v>
          </cell>
          <cell r="AO71">
            <v>0.12112001473703593</v>
          </cell>
          <cell r="AP71">
            <v>9.1338062034142853E-2</v>
          </cell>
          <cell r="AQ71">
            <v>5.3291080358181198E-2</v>
          </cell>
          <cell r="AR71">
            <v>2.5403237277046076E-2</v>
          </cell>
          <cell r="AS71">
            <v>-3.6915324789133508E-2</v>
          </cell>
          <cell r="AT71">
            <v>-3.6915324789133508E-2</v>
          </cell>
          <cell r="AU71">
            <v>-3.7619454159896426E-2</v>
          </cell>
          <cell r="AV71">
            <v>-4.9131910900107822E-2</v>
          </cell>
          <cell r="AW71">
            <v>-4.025411973589299E-2</v>
          </cell>
          <cell r="AX71">
            <v>-9.3266606005459884E-3</v>
          </cell>
          <cell r="AY71">
            <v>-9.3266606005459884E-3</v>
          </cell>
          <cell r="AZ71">
            <v>2.486764916297024E-2</v>
          </cell>
          <cell r="BA71">
            <v>8.7259426979012567E-2</v>
          </cell>
          <cell r="BB71">
            <v>0.14918340800693741</v>
          </cell>
          <cell r="BC71">
            <v>0.20568886337543058</v>
          </cell>
          <cell r="BD71">
            <v>0.20568886337543058</v>
          </cell>
          <cell r="BE71">
            <v>0.23681912101412861</v>
          </cell>
          <cell r="BF71">
            <v>0.246827926845548</v>
          </cell>
          <cell r="BG71">
            <v>0.2061122849381225</v>
          </cell>
          <cell r="BH71">
            <v>0.16892315896224819</v>
          </cell>
          <cell r="BI71">
            <v>0.16892315896224819</v>
          </cell>
        </row>
        <row r="72">
          <cell r="A72" t="str">
            <v>LTM Gross Margin</v>
          </cell>
          <cell r="P72" t="str">
            <v>NM</v>
          </cell>
          <cell r="Q72" t="str">
            <v>NM</v>
          </cell>
          <cell r="R72" t="str">
            <v>NM</v>
          </cell>
          <cell r="S72" t="str">
            <v>NM</v>
          </cell>
          <cell r="T72" t="str">
            <v>NM</v>
          </cell>
          <cell r="U72" t="str">
            <v>NM</v>
          </cell>
          <cell r="V72">
            <v>0.351198498903248</v>
          </cell>
          <cell r="W72">
            <v>0.35908043569333897</v>
          </cell>
          <cell r="X72">
            <v>0.35487493619193466</v>
          </cell>
          <cell r="Y72">
            <v>0.35152816620055932</v>
          </cell>
          <cell r="Z72">
            <v>0.35152816620055932</v>
          </cell>
          <cell r="AA72">
            <v>0.35044842507312596</v>
          </cell>
          <cell r="AB72">
            <v>0.35079343112833289</v>
          </cell>
          <cell r="AC72">
            <v>0.35729257641921397</v>
          </cell>
          <cell r="AD72">
            <v>0.35836914369562944</v>
          </cell>
          <cell r="AE72">
            <v>0.35836914369562944</v>
          </cell>
          <cell r="AF72">
            <v>0.36270728465276419</v>
          </cell>
          <cell r="AG72">
            <v>0.36359605106541887</v>
          </cell>
          <cell r="AH72">
            <v>0.36942449956483897</v>
          </cell>
          <cell r="AI72">
            <v>0.37594792913941844</v>
          </cell>
          <cell r="AJ72">
            <v>0.37594792913941844</v>
          </cell>
          <cell r="AK72">
            <v>0.37971868237557105</v>
          </cell>
          <cell r="AL72">
            <v>0.37952087452029304</v>
          </cell>
          <cell r="AM72">
            <v>0.3810485591556908</v>
          </cell>
          <cell r="AN72">
            <v>0.38139445722423043</v>
          </cell>
          <cell r="AO72">
            <v>0.38139445722423043</v>
          </cell>
          <cell r="AP72">
            <v>0.38927597697667377</v>
          </cell>
          <cell r="AQ72">
            <v>0.40263324960666874</v>
          </cell>
          <cell r="AR72">
            <v>0.40689674305054663</v>
          </cell>
          <cell r="AS72">
            <v>0.41927320291173792</v>
          </cell>
          <cell r="AT72">
            <v>0.41927320291173792</v>
          </cell>
          <cell r="AU72">
            <v>0.40440692516812127</v>
          </cell>
          <cell r="AV72">
            <v>0.39144822781503097</v>
          </cell>
          <cell r="AW72">
            <v>0.38673218673218668</v>
          </cell>
          <cell r="AX72">
            <v>0.38177382319173364</v>
          </cell>
          <cell r="AY72">
            <v>0.38177382319173364</v>
          </cell>
          <cell r="AZ72">
            <v>0.38920533869436541</v>
          </cell>
          <cell r="BA72">
            <v>0.39158990788946729</v>
          </cell>
          <cell r="BB72">
            <v>0.38992856424187539</v>
          </cell>
          <cell r="BC72">
            <v>0.38615614837809653</v>
          </cell>
          <cell r="BD72">
            <v>0.38615614837809653</v>
          </cell>
          <cell r="BE72">
            <v>0.38600541726191223</v>
          </cell>
          <cell r="BF72">
            <v>0.38610402497305135</v>
          </cell>
          <cell r="BG72">
            <v>0.38690925585294744</v>
          </cell>
          <cell r="BH72">
            <v>0.38756819984188023</v>
          </cell>
          <cell r="BI72">
            <v>0.38756819984188023</v>
          </cell>
        </row>
        <row r="73">
          <cell r="A73" t="str">
            <v>LTM Operating Margin</v>
          </cell>
          <cell r="P73" t="str">
            <v>NM</v>
          </cell>
          <cell r="Q73" t="str">
            <v>NM</v>
          </cell>
          <cell r="R73" t="str">
            <v>NM</v>
          </cell>
          <cell r="S73" t="str">
            <v>NM</v>
          </cell>
          <cell r="T73" t="str">
            <v>NM</v>
          </cell>
          <cell r="U73" t="str">
            <v>NM</v>
          </cell>
          <cell r="V73">
            <v>0.12167340574539497</v>
          </cell>
          <cell r="W73">
            <v>0.12625680770842063</v>
          </cell>
          <cell r="X73">
            <v>0.11978050025523225</v>
          </cell>
          <cell r="Y73">
            <v>0.11503695565321609</v>
          </cell>
          <cell r="Z73">
            <v>0.11503695565321609</v>
          </cell>
          <cell r="AA73">
            <v>0.11724321318925711</v>
          </cell>
          <cell r="AB73">
            <v>0.12208229541470608</v>
          </cell>
          <cell r="AC73">
            <v>0.13471615720524016</v>
          </cell>
          <cell r="AD73">
            <v>0.13855989938161622</v>
          </cell>
          <cell r="AE73">
            <v>0.13855989938161622</v>
          </cell>
          <cell r="AF73">
            <v>0.1448650062103681</v>
          </cell>
          <cell r="AG73">
            <v>0.14621793824538479</v>
          </cell>
          <cell r="AH73">
            <v>0.14708442123585727</v>
          </cell>
          <cell r="AI73">
            <v>0.15123883208989591</v>
          </cell>
          <cell r="AJ73">
            <v>0.15123883208989591</v>
          </cell>
          <cell r="AK73">
            <v>0.15111805722529456</v>
          </cell>
          <cell r="AL73">
            <v>0.15309919758111415</v>
          </cell>
          <cell r="AM73">
            <v>0.15216339999431067</v>
          </cell>
          <cell r="AN73">
            <v>0.15379559645087093</v>
          </cell>
          <cell r="AO73">
            <v>0.15379559645087093</v>
          </cell>
          <cell r="AP73">
            <v>0.16697419514747602</v>
          </cell>
          <cell r="AQ73">
            <v>0.18010433630516995</v>
          </cell>
          <cell r="AR73">
            <v>0.18487488209510072</v>
          </cell>
          <cell r="AS73">
            <v>0.19409690627843493</v>
          </cell>
          <cell r="AT73">
            <v>0.19409690627843493</v>
          </cell>
          <cell r="AU73">
            <v>0.17773644298182856</v>
          </cell>
          <cell r="AV73">
            <v>0.15878545095648636</v>
          </cell>
          <cell r="AW73">
            <v>0.16097701980054915</v>
          </cell>
          <cell r="AX73">
            <v>0.15743398392652114</v>
          </cell>
          <cell r="AY73">
            <v>0.15743398392652114</v>
          </cell>
          <cell r="AZ73">
            <v>0.16080303791813255</v>
          </cell>
          <cell r="BA73">
            <v>0.16668001601922305</v>
          </cell>
          <cell r="BB73">
            <v>0.15957339772612936</v>
          </cell>
          <cell r="BC73">
            <v>0.1572461303331413</v>
          </cell>
          <cell r="BD73">
            <v>0.1572461303331413</v>
          </cell>
          <cell r="BE73">
            <v>0.15876114561679486</v>
          </cell>
          <cell r="BF73">
            <v>0.16199611766096483</v>
          </cell>
          <cell r="BG73">
            <v>0.16642008045326193</v>
          </cell>
          <cell r="BH73">
            <v>0.17021511469726705</v>
          </cell>
          <cell r="BI73">
            <v>0.17021511469726705</v>
          </cell>
        </row>
        <row r="74">
          <cell r="A74" t="str">
            <v>LTM Operating Margin Change</v>
          </cell>
          <cell r="P74" t="str">
            <v>NM</v>
          </cell>
          <cell r="Q74" t="str">
            <v>NM</v>
          </cell>
          <cell r="R74" t="str">
            <v>NM</v>
          </cell>
          <cell r="S74" t="str">
            <v>NM</v>
          </cell>
          <cell r="T74" t="str">
            <v>NM</v>
          </cell>
          <cell r="U74" t="str">
            <v>NM</v>
          </cell>
          <cell r="V74" t="str">
            <v>NM</v>
          </cell>
          <cell r="W74" t="str">
            <v>NM</v>
          </cell>
          <cell r="X74" t="str">
            <v>NM</v>
          </cell>
          <cell r="Y74" t="str">
            <v>NM</v>
          </cell>
          <cell r="Z74" t="str">
            <v>NM</v>
          </cell>
          <cell r="AA74">
            <v>-3.6410524789682985E-2</v>
          </cell>
          <cell r="AB74">
            <v>-3.3063661037234682E-2</v>
          </cell>
          <cell r="AC74">
            <v>0.12469188990012992</v>
          </cell>
          <cell r="AD74">
            <v>0.20448162588126095</v>
          </cell>
          <cell r="AE74">
            <v>0.20448162588126095</v>
          </cell>
          <cell r="AF74">
            <v>0.23559396121738119</v>
          </cell>
          <cell r="AG74">
            <v>0.19769977906043956</v>
          </cell>
          <cell r="AH74">
            <v>9.1809804311550058E-2</v>
          </cell>
          <cell r="AI74">
            <v>9.150506578645734E-2</v>
          </cell>
          <cell r="AJ74">
            <v>9.150506578645734E-2</v>
          </cell>
          <cell r="AK74">
            <v>4.3164675710889E-2</v>
          </cell>
          <cell r="AL74">
            <v>4.7061663010055099E-2</v>
          </cell>
          <cell r="AM74">
            <v>3.4531044931733534E-2</v>
          </cell>
          <cell r="AN74">
            <v>1.6905475436727047E-2</v>
          </cell>
          <cell r="AO74">
            <v>1.6905475436727047E-2</v>
          </cell>
          <cell r="AP74">
            <v>0.10492550138162726</v>
          </cell>
          <cell r="AQ74">
            <v>0.17638981229635831</v>
          </cell>
          <cell r="AR74">
            <v>0.21497601987083059</v>
          </cell>
          <cell r="AS74">
            <v>0.2620446277890538</v>
          </cell>
          <cell r="AT74">
            <v>0.2620446277890538</v>
          </cell>
          <cell r="AU74">
            <v>6.4454557333527118E-2</v>
          </cell>
          <cell r="AV74">
            <v>-0.11836963943256051</v>
          </cell>
          <cell r="AW74">
            <v>-0.12926505766347629</v>
          </cell>
          <cell r="AX74">
            <v>-0.18888978219632346</v>
          </cell>
          <cell r="AY74">
            <v>-0.18888978219632346</v>
          </cell>
          <cell r="AZ74">
            <v>-9.5272555136186932E-2</v>
          </cell>
          <cell r="BA74">
            <v>4.9718440922525975E-2</v>
          </cell>
          <cell r="BB74">
            <v>-8.7193940859315866E-3</v>
          </cell>
          <cell r="BC74">
            <v>-1.1932213661537405E-3</v>
          </cell>
          <cell r="BD74">
            <v>-1.1932213661537405E-3</v>
          </cell>
          <cell r="BE74">
            <v>-1.2698095308232071E-2</v>
          </cell>
          <cell r="BF74">
            <v>-2.8101139357450178E-2</v>
          </cell>
          <cell r="BG74">
            <v>4.2906166220031849E-2</v>
          </cell>
          <cell r="BH74">
            <v>8.2475698045158197E-2</v>
          </cell>
          <cell r="BI74">
            <v>8.2475698045158197E-2</v>
          </cell>
        </row>
        <row r="75">
          <cell r="A75" t="str">
            <v>LTM EBITDA Margin</v>
          </cell>
          <cell r="P75" t="str">
            <v>NM</v>
          </cell>
          <cell r="Q75" t="str">
            <v>NM</v>
          </cell>
          <cell r="R75" t="str">
            <v>NM</v>
          </cell>
          <cell r="S75" t="str">
            <v>NM</v>
          </cell>
          <cell r="T75" t="str">
            <v>NM</v>
          </cell>
          <cell r="U75" t="str">
            <v>NM</v>
          </cell>
          <cell r="V75" t="str">
            <v>NM</v>
          </cell>
          <cell r="W75" t="str">
            <v>NM</v>
          </cell>
          <cell r="X75" t="str">
            <v>NM</v>
          </cell>
          <cell r="Y75" t="str">
            <v>NM</v>
          </cell>
          <cell r="Z75" t="str">
            <v>NM</v>
          </cell>
          <cell r="AA75" t="str">
            <v>NM</v>
          </cell>
          <cell r="AB75" t="str">
            <v>NM</v>
          </cell>
          <cell r="AC75" t="str">
            <v>NM</v>
          </cell>
          <cell r="AD75" t="str">
            <v>NM</v>
          </cell>
          <cell r="AE75" t="str">
            <v>NM</v>
          </cell>
          <cell r="AF75" t="str">
            <v>NM</v>
          </cell>
          <cell r="AG75" t="str">
            <v>NM</v>
          </cell>
          <cell r="AH75" t="str">
            <v>NM</v>
          </cell>
          <cell r="AI75" t="str">
            <v>NM</v>
          </cell>
          <cell r="AJ75" t="str">
            <v>NM</v>
          </cell>
          <cell r="AK75" t="str">
            <v>NM</v>
          </cell>
          <cell r="AL75" t="str">
            <v>NM</v>
          </cell>
          <cell r="AM75" t="str">
            <v>NM</v>
          </cell>
          <cell r="AN75">
            <v>0.23269251834812146</v>
          </cell>
          <cell r="AO75">
            <v>0.23269251834812146</v>
          </cell>
          <cell r="AP75">
            <v>0.24774861612183643</v>
          </cell>
          <cell r="AQ75">
            <v>0.26202765740152922</v>
          </cell>
          <cell r="AR75">
            <v>0.26807412750374526</v>
          </cell>
          <cell r="AS75">
            <v>0.27863398544131024</v>
          </cell>
          <cell r="AT75">
            <v>0.27863398544131024</v>
          </cell>
          <cell r="AU75">
            <v>0.26332808699384741</v>
          </cell>
          <cell r="AV75">
            <v>0.24703184417544771</v>
          </cell>
          <cell r="AW75">
            <v>0.24954473189767298</v>
          </cell>
          <cell r="AX75">
            <v>0.24296785304247981</v>
          </cell>
          <cell r="AY75">
            <v>0.24296785304247981</v>
          </cell>
          <cell r="AZ75">
            <v>0.24839448260456803</v>
          </cell>
          <cell r="BA75">
            <v>0.25491923641703373</v>
          </cell>
          <cell r="BB75">
            <v>0.24756011671194283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</row>
        <row r="76">
          <cell r="A76" t="str">
            <v>LTM EPS</v>
          </cell>
          <cell r="P76" t="str">
            <v>NM</v>
          </cell>
          <cell r="Q76" t="str">
            <v>NM</v>
          </cell>
          <cell r="R76" t="str">
            <v>NM</v>
          </cell>
          <cell r="S76" t="str">
            <v>NM</v>
          </cell>
          <cell r="T76">
            <v>1.8422860617471355</v>
          </cell>
          <cell r="U76">
            <v>1.8422860617471355</v>
          </cell>
          <cell r="V76">
            <v>1.7158989217015397</v>
          </cell>
          <cell r="W76">
            <v>1.7445741490695816</v>
          </cell>
          <cell r="X76">
            <v>0.99512884230245857</v>
          </cell>
          <cell r="Y76">
            <v>0.928421590701343</v>
          </cell>
          <cell r="Z76">
            <v>0.928421590701343</v>
          </cell>
          <cell r="AA76">
            <v>0.89184731247962956</v>
          </cell>
          <cell r="AB76">
            <v>0.84937640526039981</v>
          </cell>
          <cell r="AC76">
            <v>1.5751525344065134</v>
          </cell>
          <cell r="AD76">
            <v>1.5869899838871613</v>
          </cell>
          <cell r="AE76">
            <v>1.5869899838871613</v>
          </cell>
          <cell r="AF76">
            <v>1.6140303054854608</v>
          </cell>
          <cell r="AG76">
            <v>1.5408492802646441</v>
          </cell>
          <cell r="AH76">
            <v>1.4038340264095472</v>
          </cell>
          <cell r="AI76">
            <v>1.2912489070981641</v>
          </cell>
          <cell r="AJ76">
            <v>1.2912489070981641</v>
          </cell>
          <cell r="AK76">
            <v>1.3117480530637802</v>
          </cell>
          <cell r="AL76">
            <v>1.3608519040049845</v>
          </cell>
          <cell r="AM76">
            <v>1.3989113673698581</v>
          </cell>
          <cell r="AN76">
            <v>1.4776943724176888</v>
          </cell>
          <cell r="AO76">
            <v>1.4776943724176888</v>
          </cell>
          <cell r="AP76">
            <v>1.5717334683563846</v>
          </cell>
          <cell r="AQ76">
            <v>1.6905095407634749</v>
          </cell>
          <cell r="AR76">
            <v>1.7277633608749186</v>
          </cell>
          <cell r="AS76">
            <v>1.7216523603593727</v>
          </cell>
          <cell r="AT76">
            <v>1.7216523603593727</v>
          </cell>
          <cell r="AU76">
            <v>1.6273045668451063</v>
          </cell>
          <cell r="AV76">
            <v>1.4989325517428895</v>
          </cell>
          <cell r="AW76">
            <v>1.4975038598625436</v>
          </cell>
          <cell r="AX76">
            <v>1.5118715120565056</v>
          </cell>
          <cell r="AY76">
            <v>1.5118715120565056</v>
          </cell>
          <cell r="AZ76">
            <v>1.6033258926091092</v>
          </cell>
          <cell r="BA76">
            <v>1.7010363696291206</v>
          </cell>
          <cell r="BB76">
            <v>1.7946544570164178</v>
          </cell>
          <cell r="BC76">
            <v>1.862923222825382</v>
          </cell>
          <cell r="BD76">
            <v>1.862923222825382</v>
          </cell>
          <cell r="BE76">
            <v>1.9468009437326916</v>
          </cell>
          <cell r="BF76">
            <v>2.0602810738990871</v>
          </cell>
          <cell r="BG76">
            <v>2.1612256374769476</v>
          </cell>
          <cell r="BH76">
            <v>2.2523677182440207</v>
          </cell>
          <cell r="BI76">
            <v>2.2523677182440207</v>
          </cell>
        </row>
        <row r="77">
          <cell r="A77" t="str">
            <v>LTM EPS Growth</v>
          </cell>
          <cell r="P77" t="str">
            <v>NM</v>
          </cell>
          <cell r="Q77" t="str">
            <v>NM</v>
          </cell>
          <cell r="R77" t="str">
            <v>NM</v>
          </cell>
          <cell r="S77" t="str">
            <v>NM</v>
          </cell>
          <cell r="T77" t="str">
            <v>NM</v>
          </cell>
          <cell r="U77">
            <v>9.3613769816592418E-2</v>
          </cell>
          <cell r="V77" t="str">
            <v>NM</v>
          </cell>
          <cell r="W77" t="str">
            <v>NM</v>
          </cell>
          <cell r="X77" t="str">
            <v>NM</v>
          </cell>
          <cell r="Y77">
            <v>-0.49604916957311584</v>
          </cell>
          <cell r="Z77">
            <v>-0.49604916957311584</v>
          </cell>
          <cell r="AA77">
            <v>-0.48024484356267005</v>
          </cell>
          <cell r="AB77">
            <v>-0.51313252823711153</v>
          </cell>
          <cell r="AC77">
            <v>0.58286290925106443</v>
          </cell>
          <cell r="AD77">
            <v>0.70934196251115433</v>
          </cell>
          <cell r="AE77">
            <v>0.70934196251115433</v>
          </cell>
          <cell r="AF77">
            <v>0.80976079974712767</v>
          </cell>
          <cell r="AG77">
            <v>0.81409475318808044</v>
          </cell>
          <cell r="AH77">
            <v>-0.10876312246262265</v>
          </cell>
          <cell r="AI77">
            <v>-0.18635346145324194</v>
          </cell>
          <cell r="AJ77">
            <v>-0.18635346145324194</v>
          </cell>
          <cell r="AK77">
            <v>-0.18728412434037989</v>
          </cell>
          <cell r="AL77">
            <v>-0.11681699084075547</v>
          </cell>
          <cell r="AM77">
            <v>-3.5065819370965201E-3</v>
          </cell>
          <cell r="AN77">
            <v>0.14439157647654888</v>
          </cell>
          <cell r="AO77">
            <v>0.14439157647654888</v>
          </cell>
          <cell r="AP77">
            <v>0.19819767575440261</v>
          </cell>
          <cell r="AQ77">
            <v>0.24224357976669508</v>
          </cell>
          <cell r="AR77">
            <v>0.23507707577167403</v>
          </cell>
          <cell r="AS77">
            <v>0.16509367058259738</v>
          </cell>
          <cell r="AT77">
            <v>0.16509367058259738</v>
          </cell>
          <cell r="AU77">
            <v>3.5356566242007004E-2</v>
          </cell>
          <cell r="AV77">
            <v>-0.11332499722779688</v>
          </cell>
          <cell r="AW77">
            <v>-0.1332702766053413</v>
          </cell>
          <cell r="AX77">
            <v>-0.12184855266546268</v>
          </cell>
          <cell r="AY77">
            <v>-0.12184855266546268</v>
          </cell>
          <cell r="AZ77">
            <v>-1.4735209821530315E-2</v>
          </cell>
          <cell r="BA77">
            <v>0.13483182925825021</v>
          </cell>
          <cell r="BB77">
            <v>0.19843060516795541</v>
          </cell>
          <cell r="BC77">
            <v>0.23219678919100906</v>
          </cell>
          <cell r="BD77">
            <v>0.23219678919100906</v>
          </cell>
          <cell r="BE77">
            <v>0.2142265977908222</v>
          </cell>
          <cell r="BF77">
            <v>0.21119166567161285</v>
          </cell>
          <cell r="BG77">
            <v>0.20425724797738964</v>
          </cell>
          <cell r="BH77">
            <v>0.20905021240112731</v>
          </cell>
          <cell r="BI77">
            <v>0.20905021240112731</v>
          </cell>
        </row>
        <row r="78">
          <cell r="A78" t="str">
            <v>Forward 2 year Op. Income CAGR</v>
          </cell>
          <cell r="AU78">
            <v>0.30398697001999841</v>
          </cell>
          <cell r="AV78">
            <v>0.34956888197831826</v>
          </cell>
          <cell r="AW78">
            <v>0.13993784259864209</v>
          </cell>
          <cell r="AX78">
            <v>0.19143438564071757</v>
          </cell>
          <cell r="AY78">
            <v>0.23441282260888613</v>
          </cell>
          <cell r="BA78">
            <v>-0.99999988072370694</v>
          </cell>
          <cell r="BB78">
            <v>-0.99999988072370694</v>
          </cell>
        </row>
        <row r="79">
          <cell r="A79" t="str">
            <v>Forward 4Q EPS</v>
          </cell>
          <cell r="AU79">
            <v>1.5118715120565056</v>
          </cell>
          <cell r="AV79">
            <v>1.6033258926091092</v>
          </cell>
          <cell r="AW79">
            <v>1.7010363696291204</v>
          </cell>
          <cell r="AX79">
            <v>1.7946544570164176</v>
          </cell>
          <cell r="AZ79">
            <v>1.862923222825382</v>
          </cell>
          <cell r="BA79">
            <v>1.9468009437326916</v>
          </cell>
          <cell r="BB79">
            <v>2.0602810738990875</v>
          </cell>
          <cell r="BC79">
            <v>2.1612256374769476</v>
          </cell>
        </row>
        <row r="80">
          <cell r="A80" t="str">
            <v>Forward 4Q EPS Growth</v>
          </cell>
          <cell r="AW80">
            <v>0.13483182925825044</v>
          </cell>
          <cell r="AX80">
            <v>0.19843060516795563</v>
          </cell>
          <cell r="AZ80">
            <v>0.23219678919100906</v>
          </cell>
          <cell r="BA80">
            <v>0.2142265977908222</v>
          </cell>
          <cell r="BB80">
            <v>0.21119166567161263</v>
          </cell>
          <cell r="BC80">
            <v>0.20425724797738964</v>
          </cell>
        </row>
        <row r="81">
          <cell r="A81" t="str">
            <v>LTM R&amp;D As A % Of Sales</v>
          </cell>
          <cell r="P81" t="str">
            <v>NM</v>
          </cell>
          <cell r="Q81" t="str">
            <v>NM</v>
          </cell>
          <cell r="R81" t="str">
            <v>NM</v>
          </cell>
          <cell r="S81" t="str">
            <v>NM</v>
          </cell>
          <cell r="T81" t="str">
            <v>NM</v>
          </cell>
          <cell r="U81" t="str">
            <v>NM</v>
          </cell>
          <cell r="V81">
            <v>4.1650149316842411E-2</v>
          </cell>
          <cell r="W81">
            <v>4.2967113531629658E-2</v>
          </cell>
          <cell r="X81">
            <v>4.3670239918325679E-2</v>
          </cell>
          <cell r="Y81">
            <v>4.3223132241310434E-2</v>
          </cell>
          <cell r="Z81">
            <v>4.3223132241310434E-2</v>
          </cell>
          <cell r="AA81">
            <v>4.1965818164237188E-2</v>
          </cell>
          <cell r="AB81">
            <v>4.0340437309714913E-2</v>
          </cell>
          <cell r="AC81">
            <v>3.8646288209606985E-2</v>
          </cell>
          <cell r="AD81">
            <v>3.7082066869300913E-2</v>
          </cell>
          <cell r="AE81">
            <v>3.7082066869300913E-2</v>
          </cell>
          <cell r="AF81">
            <v>3.9789937024688936E-2</v>
          </cell>
          <cell r="AG81">
            <v>4.3106868625574717E-2</v>
          </cell>
          <cell r="AH81">
            <v>4.7187771975630975E-2</v>
          </cell>
          <cell r="AI81">
            <v>5.3943692241564575E-2</v>
          </cell>
          <cell r="AJ81">
            <v>5.3943692241564575E-2</v>
          </cell>
          <cell r="AK81">
            <v>5.3227939408511671E-2</v>
          </cell>
          <cell r="AL81">
            <v>5.1982788696360041E-2</v>
          </cell>
          <cell r="AM81">
            <v>5.2285722413449774E-2</v>
          </cell>
          <cell r="AN81">
            <v>5.23879943038668E-2</v>
          </cell>
          <cell r="AO81">
            <v>5.23879943038668E-2</v>
          </cell>
          <cell r="AP81">
            <v>5.4253531987551985E-2</v>
          </cell>
          <cell r="AQ81">
            <v>5.6722515112202929E-2</v>
          </cell>
          <cell r="AR81">
            <v>6.3502191644010442E-2</v>
          </cell>
          <cell r="AS81">
            <v>7.117265696087352E-2</v>
          </cell>
          <cell r="AT81">
            <v>7.117265696087352E-2</v>
          </cell>
          <cell r="AU81">
            <v>7.6234082129059938E-2</v>
          </cell>
          <cell r="AV81">
            <v>8.3630874626259108E-2</v>
          </cell>
          <cell r="AW81">
            <v>8.3538083538083535E-2</v>
          </cell>
          <cell r="AX81">
            <v>8.4357060849598153E-2</v>
          </cell>
          <cell r="AY81">
            <v>8.4357060849598153E-2</v>
          </cell>
          <cell r="AZ81">
            <v>8.5553135645278389E-2</v>
          </cell>
          <cell r="BA81">
            <v>8.4394606861567203E-2</v>
          </cell>
          <cell r="BB81">
            <v>8.577321662139048E-2</v>
          </cell>
          <cell r="BC81">
            <v>8.5427270260104451E-2</v>
          </cell>
          <cell r="BD81">
            <v>8.5427270260104451E-2</v>
          </cell>
          <cell r="BE81">
            <v>8.5145446122670859E-2</v>
          </cell>
          <cell r="BF81">
            <v>8.4393149113253685E-2</v>
          </cell>
          <cell r="BG81">
            <v>8.3400173513353437E-2</v>
          </cell>
          <cell r="BH81">
            <v>8.264066325580903E-2</v>
          </cell>
          <cell r="BI81">
            <v>8.264066325580903E-2</v>
          </cell>
        </row>
        <row r="83">
          <cell r="A83" t="str">
            <v>Source:  Corning Inc. financial statements; Salomon Smith Barney estimates.</v>
          </cell>
        </row>
        <row r="84">
          <cell r="A84" t="str">
            <v>Table 6C.  Corning Inc.—Quarterly Income Statement  (Percentage Of Revenues)</v>
          </cell>
        </row>
        <row r="86">
          <cell r="P86" t="str">
            <v xml:space="preserve">   Year</v>
          </cell>
          <cell r="R86" t="str">
            <v>1992</v>
          </cell>
          <cell r="U86" t="str">
            <v xml:space="preserve">   Year</v>
          </cell>
          <cell r="W86" t="str">
            <v xml:space="preserve">1993 </v>
          </cell>
          <cell r="Z86" t="str">
            <v xml:space="preserve">   Year</v>
          </cell>
          <cell r="AB86" t="str">
            <v>1994</v>
          </cell>
          <cell r="AE86" t="str">
            <v xml:space="preserve">   Year</v>
          </cell>
          <cell r="AG86" t="str">
            <v xml:space="preserve"> 1995</v>
          </cell>
          <cell r="AJ86" t="str">
            <v xml:space="preserve">   Year</v>
          </cell>
          <cell r="AL86" t="str">
            <v xml:space="preserve"> 1996</v>
          </cell>
          <cell r="AO86" t="str">
            <v xml:space="preserve">   Year</v>
          </cell>
          <cell r="AQ86" t="str">
            <v>1997</v>
          </cell>
          <cell r="AT86" t="str">
            <v xml:space="preserve">   Year</v>
          </cell>
          <cell r="AV86">
            <v>1998</v>
          </cell>
          <cell r="AY86" t="str">
            <v xml:space="preserve">   Year</v>
          </cell>
          <cell r="BA86" t="str">
            <v>Estimated 1999</v>
          </cell>
          <cell r="BD86" t="str">
            <v xml:space="preserve">   Year</v>
          </cell>
          <cell r="BF86" t="str">
            <v>Estimated 2000</v>
          </cell>
          <cell r="BI86" t="str">
            <v xml:space="preserve">   Year</v>
          </cell>
        </row>
        <row r="87">
          <cell r="P87" t="str">
            <v xml:space="preserve">   1991</v>
          </cell>
          <cell r="Q87" t="str">
            <v>1Q</v>
          </cell>
          <cell r="R87" t="str">
            <v>2Q</v>
          </cell>
          <cell r="S87" t="str">
            <v>3Q</v>
          </cell>
          <cell r="T87" t="str">
            <v>4Q</v>
          </cell>
          <cell r="U87" t="str">
            <v xml:space="preserve">   1992</v>
          </cell>
          <cell r="V87" t="str">
            <v>1Q</v>
          </cell>
          <cell r="W87" t="str">
            <v>2Q</v>
          </cell>
          <cell r="X87" t="str">
            <v>3Q</v>
          </cell>
          <cell r="Y87" t="str">
            <v>4Q</v>
          </cell>
          <cell r="Z87" t="str">
            <v xml:space="preserve">   1993</v>
          </cell>
          <cell r="AA87" t="str">
            <v>1Q</v>
          </cell>
          <cell r="AB87" t="str">
            <v>2Q</v>
          </cell>
          <cell r="AC87" t="str">
            <v>3Q</v>
          </cell>
          <cell r="AD87" t="str">
            <v>4Q</v>
          </cell>
          <cell r="AE87" t="str">
            <v xml:space="preserve">   1994</v>
          </cell>
          <cell r="AF87" t="str">
            <v>1QA</v>
          </cell>
          <cell r="AG87" t="str">
            <v>2QA</v>
          </cell>
          <cell r="AH87" t="str">
            <v>3QA</v>
          </cell>
          <cell r="AI87" t="str">
            <v>4Q</v>
          </cell>
          <cell r="AJ87" t="str">
            <v xml:space="preserve">   1995</v>
          </cell>
          <cell r="AK87" t="str">
            <v>1Q</v>
          </cell>
          <cell r="AL87" t="str">
            <v>2Q</v>
          </cell>
          <cell r="AM87" t="str">
            <v>3Q</v>
          </cell>
          <cell r="AN87" t="str">
            <v>4Q</v>
          </cell>
          <cell r="AO87" t="str">
            <v xml:space="preserve">   1996</v>
          </cell>
          <cell r="AP87" t="str">
            <v>1Q</v>
          </cell>
          <cell r="AQ87" t="str">
            <v>2Q</v>
          </cell>
          <cell r="AR87" t="str">
            <v>3Q</v>
          </cell>
          <cell r="AS87" t="str">
            <v>4Q</v>
          </cell>
          <cell r="AT87" t="str">
            <v xml:space="preserve">   1997</v>
          </cell>
          <cell r="AU87" t="str">
            <v>1Q</v>
          </cell>
          <cell r="AV87" t="str">
            <v>2Q</v>
          </cell>
          <cell r="AW87" t="str">
            <v>3Q</v>
          </cell>
          <cell r="AX87" t="str">
            <v>4Q</v>
          </cell>
          <cell r="AY87">
            <v>1998</v>
          </cell>
          <cell r="AZ87" t="str">
            <v>1QA</v>
          </cell>
          <cell r="BA87" t="str">
            <v>2QA</v>
          </cell>
          <cell r="BB87" t="str">
            <v>3QA</v>
          </cell>
          <cell r="BC87" t="str">
            <v>4Q</v>
          </cell>
          <cell r="BD87" t="str">
            <v xml:space="preserve">   1999E</v>
          </cell>
          <cell r="BE87" t="str">
            <v>1Q</v>
          </cell>
          <cell r="BF87" t="str">
            <v>2Q</v>
          </cell>
          <cell r="BG87" t="str">
            <v>3Q</v>
          </cell>
          <cell r="BH87" t="str">
            <v>4Q</v>
          </cell>
          <cell r="BI87" t="str">
            <v>2000E</v>
          </cell>
        </row>
        <row r="89">
          <cell r="A89" t="str">
            <v>Net Sales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</row>
        <row r="91">
          <cell r="A91" t="str">
            <v>Cost Of Goods Sold</v>
          </cell>
          <cell r="P91">
            <v>0.65092660775650468</v>
          </cell>
          <cell r="Q91">
            <v>0.65839849015907259</v>
          </cell>
          <cell r="R91">
            <v>0.66047045324153764</v>
          </cell>
          <cell r="S91">
            <v>0.64519650655021832</v>
          </cell>
          <cell r="T91">
            <v>0.64053402931138326</v>
          </cell>
          <cell r="U91">
            <v>0.65017391538814151</v>
          </cell>
          <cell r="V91">
            <v>0.65128518971848226</v>
          </cell>
          <cell r="W91">
            <v>0.62681958535509485</v>
          </cell>
          <cell r="X91">
            <v>0.65859766277128551</v>
          </cell>
          <cell r="Y91">
            <v>0.65327793167128345</v>
          </cell>
          <cell r="Z91">
            <v>0.64847183379944062</v>
          </cell>
          <cell r="AA91">
            <v>0.65560122246812103</v>
          </cell>
          <cell r="AB91">
            <v>0.6295559374152121</v>
          </cell>
          <cell r="AC91">
            <v>0.63636993899057126</v>
          </cell>
          <cell r="AD91">
            <v>0.64766391833529635</v>
          </cell>
          <cell r="AE91">
            <v>0.64163085630437056</v>
          </cell>
          <cell r="AF91">
            <v>0.63296416938110756</v>
          </cell>
          <cell r="AG91">
            <v>0.62186447023586677</v>
          </cell>
          <cell r="AH91">
            <v>0.61066506890353511</v>
          </cell>
          <cell r="AI91">
            <v>0.63117826188802995</v>
          </cell>
          <cell r="AJ91">
            <v>0.62405207086058145</v>
          </cell>
          <cell r="AK91">
            <v>0.61723973256924547</v>
          </cell>
          <cell r="AL91">
            <v>0.62241435919886179</v>
          </cell>
          <cell r="AM91">
            <v>0.60558119094704466</v>
          </cell>
          <cell r="AN91">
            <v>0.62821937178062826</v>
          </cell>
          <cell r="AO91">
            <v>0.61860554277576951</v>
          </cell>
          <cell r="AP91">
            <v>0.58218088361277687</v>
          </cell>
          <cell r="AQ91">
            <v>0.56907785753727214</v>
          </cell>
          <cell r="AR91">
            <v>0.58851889225249465</v>
          </cell>
          <cell r="AS91">
            <v>0.58339798293250578</v>
          </cell>
          <cell r="AT91">
            <v>0.58072679708826203</v>
          </cell>
          <cell r="AU91">
            <v>0.64758429793658789</v>
          </cell>
          <cell r="AV91">
            <v>0.61969856291622849</v>
          </cell>
          <cell r="AW91">
            <v>0.60683949255377834</v>
          </cell>
          <cell r="AX91">
            <v>0.60282693137678045</v>
          </cell>
          <cell r="AY91">
            <v>0.6182261768082663</v>
          </cell>
          <cell r="AZ91">
            <v>0.61454830755435996</v>
          </cell>
          <cell r="BA91">
            <v>0.60950980392156873</v>
          </cell>
          <cell r="BB91">
            <v>0.6129685025514694</v>
          </cell>
          <cell r="BC91">
            <v>0.61799999999999999</v>
          </cell>
          <cell r="BD91">
            <v>0.61384385162190347</v>
          </cell>
          <cell r="BE91">
            <v>0.61499999999999999</v>
          </cell>
          <cell r="BF91">
            <v>0.61</v>
          </cell>
          <cell r="BG91">
            <v>0.61</v>
          </cell>
          <cell r="BH91">
            <v>0.61499999999999999</v>
          </cell>
          <cell r="BI91">
            <v>0.61243180015811982</v>
          </cell>
        </row>
        <row r="93">
          <cell r="A93" t="str">
            <v>Gross Income</v>
          </cell>
          <cell r="P93">
            <v>0.34907339224349537</v>
          </cell>
          <cell r="Q93">
            <v>0.34160150984092746</v>
          </cell>
          <cell r="R93">
            <v>0.33952954675846242</v>
          </cell>
          <cell r="S93">
            <v>0.35480349344978163</v>
          </cell>
          <cell r="T93">
            <v>0.35946597068861674</v>
          </cell>
          <cell r="U93">
            <v>0.34982608461185855</v>
          </cell>
          <cell r="V93">
            <v>0.34871481028151774</v>
          </cell>
          <cell r="W93">
            <v>0.37318041464490515</v>
          </cell>
          <cell r="X93">
            <v>0.34140233722871455</v>
          </cell>
          <cell r="Y93">
            <v>0.34672206832871655</v>
          </cell>
          <cell r="Z93">
            <v>0.35152816620055938</v>
          </cell>
          <cell r="AA93">
            <v>0.34439877753187897</v>
          </cell>
          <cell r="AB93">
            <v>0.3704440625847879</v>
          </cell>
          <cell r="AC93">
            <v>0.3636300610094288</v>
          </cell>
          <cell r="AD93">
            <v>0.35233608166470359</v>
          </cell>
          <cell r="AE93">
            <v>0.35836914369562944</v>
          </cell>
          <cell r="AF93">
            <v>0.3670358306188925</v>
          </cell>
          <cell r="AG93">
            <v>0.37813552976413323</v>
          </cell>
          <cell r="AH93">
            <v>0.38933493109646494</v>
          </cell>
          <cell r="AI93">
            <v>0.36882173811197</v>
          </cell>
          <cell r="AJ93">
            <v>0.3759479291394186</v>
          </cell>
          <cell r="AK93">
            <v>0.38276026743075453</v>
          </cell>
          <cell r="AL93">
            <v>0.37758564080113821</v>
          </cell>
          <cell r="AM93">
            <v>0.3944188090529554</v>
          </cell>
          <cell r="AN93">
            <v>0.3717806282193718</v>
          </cell>
          <cell r="AO93">
            <v>0.38139445722423043</v>
          </cell>
          <cell r="AP93">
            <v>0.41781911638722313</v>
          </cell>
          <cell r="AQ93">
            <v>0.43092214246272781</v>
          </cell>
          <cell r="AR93">
            <v>0.41148110774750535</v>
          </cell>
          <cell r="AS93">
            <v>0.41660201706749417</v>
          </cell>
          <cell r="AT93">
            <v>0.41927320291173792</v>
          </cell>
          <cell r="AU93">
            <v>0.35241570206341211</v>
          </cell>
          <cell r="AV93">
            <v>0.38030143708377145</v>
          </cell>
          <cell r="AW93">
            <v>0.39316050744622172</v>
          </cell>
          <cell r="AX93">
            <v>0.39717306862321961</v>
          </cell>
          <cell r="AY93">
            <v>0.38177382319173375</v>
          </cell>
          <cell r="AZ93">
            <v>0.38545169244564009</v>
          </cell>
          <cell r="BA93">
            <v>0.39049019607843133</v>
          </cell>
          <cell r="BB93">
            <v>0.3870314974485306</v>
          </cell>
          <cell r="BC93">
            <v>0.38200000000000001</v>
          </cell>
          <cell r="BD93">
            <v>0.38615614837809648</v>
          </cell>
          <cell r="BE93">
            <v>0.38500000000000001</v>
          </cell>
          <cell r="BF93">
            <v>0.39</v>
          </cell>
          <cell r="BG93">
            <v>0.39</v>
          </cell>
          <cell r="BH93">
            <v>0.38499999999999995</v>
          </cell>
          <cell r="BI93">
            <v>0.38756819984188018</v>
          </cell>
        </row>
        <row r="95">
          <cell r="A95" t="str">
            <v xml:space="preserve">Selling, General &amp;  Admin. </v>
          </cell>
          <cell r="P95">
            <v>0.1909977908689249</v>
          </cell>
          <cell r="Q95">
            <v>0.20207603127527637</v>
          </cell>
          <cell r="R95">
            <v>0.18646012621916236</v>
          </cell>
          <cell r="S95">
            <v>0.17703784570596798</v>
          </cell>
          <cell r="T95">
            <v>0.18590644448905841</v>
          </cell>
          <cell r="U95">
            <v>0.18664221964569794</v>
          </cell>
          <cell r="V95">
            <v>0.20636474908200733</v>
          </cell>
          <cell r="W95">
            <v>0.19486104984561092</v>
          </cell>
          <cell r="X95">
            <v>0.18322203672787979</v>
          </cell>
          <cell r="Y95">
            <v>0.19316712834718375</v>
          </cell>
          <cell r="Z95">
            <v>0.19326807830603276</v>
          </cell>
          <cell r="AA95">
            <v>0.19570028453999366</v>
          </cell>
          <cell r="AB95">
            <v>0.18296102016821922</v>
          </cell>
          <cell r="AC95">
            <v>0.16999445368829727</v>
          </cell>
          <cell r="AD95">
            <v>0.1872791519434629</v>
          </cell>
          <cell r="AE95">
            <v>0.18272717744471231</v>
          </cell>
          <cell r="AF95">
            <v>0.17081433224755699</v>
          </cell>
          <cell r="AG95">
            <v>0.16460751279171348</v>
          </cell>
          <cell r="AH95">
            <v>0.170760934691432</v>
          </cell>
          <cell r="AI95">
            <v>0.17650503630826891</v>
          </cell>
          <cell r="AJ95">
            <v>0.17076540480795799</v>
          </cell>
          <cell r="AK95">
            <v>0.18911174785100288</v>
          </cell>
          <cell r="AL95">
            <v>0.16241654810112729</v>
          </cell>
          <cell r="AM95">
            <v>0.17941111843550869</v>
          </cell>
          <cell r="AN95">
            <v>0.17139682860317138</v>
          </cell>
          <cell r="AO95">
            <v>0.17521086646949283</v>
          </cell>
          <cell r="AP95">
            <v>0.15763064496389673</v>
          </cell>
          <cell r="AQ95">
            <v>0.15339591385974599</v>
          </cell>
          <cell r="AR95">
            <v>0.15024105841462049</v>
          </cell>
          <cell r="AS95">
            <v>0.15504821012966863</v>
          </cell>
          <cell r="AT95">
            <v>0.15400363967242947</v>
          </cell>
          <cell r="AU95">
            <v>0.14204831404126825</v>
          </cell>
          <cell r="AV95">
            <v>0.14791447599018576</v>
          </cell>
          <cell r="AW95">
            <v>0.12421400992829564</v>
          </cell>
          <cell r="AX95">
            <v>0.14630988347000431</v>
          </cell>
          <cell r="AY95">
            <v>0.13998277841561424</v>
          </cell>
          <cell r="AZ95">
            <v>0.15332885003362476</v>
          </cell>
          <cell r="BA95">
            <v>0.13852941176470587</v>
          </cell>
          <cell r="BB95">
            <v>0.14173851838817528</v>
          </cell>
          <cell r="BC95">
            <v>0.14196358806063447</v>
          </cell>
          <cell r="BD95">
            <v>0.14348274778485082</v>
          </cell>
          <cell r="BE95">
            <v>0.14585050360174251</v>
          </cell>
          <cell r="BF95">
            <v>0.130377311674402</v>
          </cell>
          <cell r="BG95">
            <v>0.13155834084348292</v>
          </cell>
          <cell r="BH95">
            <v>0.13231012860141497</v>
          </cell>
          <cell r="BI95">
            <v>0.13471242188880417</v>
          </cell>
        </row>
        <row r="96">
          <cell r="A96" t="str">
            <v>Research &amp; Development</v>
          </cell>
          <cell r="P96">
            <v>4.0101865488463423E-2</v>
          </cell>
          <cell r="Q96">
            <v>4.2059854408196283E-2</v>
          </cell>
          <cell r="R96">
            <v>3.8209982788296036E-2</v>
          </cell>
          <cell r="S96">
            <v>4.0393013100436678E-2</v>
          </cell>
          <cell r="T96">
            <v>4.2360971692431242E-2</v>
          </cell>
          <cell r="U96">
            <v>4.0742038989403297E-2</v>
          </cell>
          <cell r="V96">
            <v>4.6144430844553247E-2</v>
          </cell>
          <cell r="W96">
            <v>4.3890604322893691E-2</v>
          </cell>
          <cell r="X96">
            <v>4.2904841402337225E-2</v>
          </cell>
          <cell r="Y96">
            <v>4.0812557710064638E-2</v>
          </cell>
          <cell r="Z96">
            <v>4.3223132241310414E-2</v>
          </cell>
          <cell r="AA96">
            <v>4.0257139846137636E-2</v>
          </cell>
          <cell r="AB96">
            <v>3.7171022881432578E-2</v>
          </cell>
          <cell r="AC96">
            <v>3.7090959511924565E-2</v>
          </cell>
          <cell r="AD96">
            <v>3.4628975265017667E-2</v>
          </cell>
          <cell r="AE96">
            <v>3.7082066869300906E-2</v>
          </cell>
          <cell r="AF96">
            <v>5.7198697068403907E-2</v>
          </cell>
          <cell r="AG96">
            <v>5.3912392362411091E-2</v>
          </cell>
          <cell r="AH96">
            <v>5.0689035350509282E-2</v>
          </cell>
          <cell r="AI96">
            <v>5.4228156476926678E-2</v>
          </cell>
          <cell r="AJ96">
            <v>5.3943692241564582E-2</v>
          </cell>
          <cell r="AK96">
            <v>5.4083094555873922E-2</v>
          </cell>
          <cell r="AL96">
            <v>4.9140855860785815E-2</v>
          </cell>
          <cell r="AM96">
            <v>5.1966600747088545E-2</v>
          </cell>
          <cell r="AN96">
            <v>5.4337945662054334E-2</v>
          </cell>
          <cell r="AO96">
            <v>5.23879943038668E-2</v>
          </cell>
          <cell r="AP96">
            <v>6.2415860971729284E-2</v>
          </cell>
          <cell r="AQ96">
            <v>5.8972943125345109E-2</v>
          </cell>
          <cell r="AR96">
            <v>7.9268976342639311E-2</v>
          </cell>
          <cell r="AS96">
            <v>8.3342568990357982E-2</v>
          </cell>
          <cell r="AT96">
            <v>7.117265696087352E-2</v>
          </cell>
          <cell r="AU96">
            <v>8.4423754403623555E-2</v>
          </cell>
          <cell r="AV96">
            <v>8.7743895314873227E-2</v>
          </cell>
          <cell r="AW96">
            <v>7.8985107556536122E-2</v>
          </cell>
          <cell r="AX96">
            <v>8.6426413465688384E-2</v>
          </cell>
          <cell r="AY96">
            <v>8.4357060849598153E-2</v>
          </cell>
          <cell r="AZ96">
            <v>8.9217664200851809E-2</v>
          </cell>
          <cell r="BA96">
            <v>8.3137254901960778E-2</v>
          </cell>
          <cell r="BB96">
            <v>8.4902340313214864E-2</v>
          </cell>
          <cell r="BC96">
            <v>8.5037158583806491E-2</v>
          </cell>
          <cell r="BD96">
            <v>8.5427270260104451E-2</v>
          </cell>
          <cell r="BE96">
            <v>8.7330215034197814E-2</v>
          </cell>
          <cell r="BF96">
            <v>8.0733071522075456E-2</v>
          </cell>
          <cell r="BG96">
            <v>8.1077910569376355E-2</v>
          </cell>
          <cell r="BH96">
            <v>8.1944898271668079E-2</v>
          </cell>
          <cell r="BI96">
            <v>8.264066325580903E-2</v>
          </cell>
        </row>
        <row r="98">
          <cell r="A98" t="str">
            <v>Operating Income</v>
          </cell>
          <cell r="P98">
            <v>0.11797373588610703</v>
          </cell>
          <cell r="Q98">
            <v>9.7465624157454786E-2</v>
          </cell>
          <cell r="R98">
            <v>0.11485943775100405</v>
          </cell>
          <cell r="S98">
            <v>0.13737263464337698</v>
          </cell>
          <cell r="T98">
            <v>0.13119855450712711</v>
          </cell>
          <cell r="U98">
            <v>0.12244182597675733</v>
          </cell>
          <cell r="V98">
            <v>9.620563035495705E-2</v>
          </cell>
          <cell r="W98">
            <v>0.13442876047640065</v>
          </cell>
          <cell r="X98">
            <v>0.11527545909849742</v>
          </cell>
          <cell r="Y98">
            <v>0.11274238227146806</v>
          </cell>
          <cell r="Z98">
            <v>0.1150369556532162</v>
          </cell>
          <cell r="AA98">
            <v>0.10844135314574768</v>
          </cell>
          <cell r="AB98">
            <v>0.15031201953513604</v>
          </cell>
          <cell r="AC98">
            <v>0.15654464780920699</v>
          </cell>
          <cell r="AD98">
            <v>0.13042795445622313</v>
          </cell>
          <cell r="AE98">
            <v>0.13855989938161636</v>
          </cell>
          <cell r="AF98">
            <v>0.13902280130293165</v>
          </cell>
          <cell r="AG98">
            <v>0.15961562461000858</v>
          </cell>
          <cell r="AH98">
            <v>0.16788496105452369</v>
          </cell>
          <cell r="AI98">
            <v>0.13808854532677453</v>
          </cell>
          <cell r="AJ98">
            <v>0.15123883208989602</v>
          </cell>
          <cell r="AK98">
            <v>0.13956542502387784</v>
          </cell>
          <cell r="AL98">
            <v>0.16602823683922516</v>
          </cell>
          <cell r="AM98">
            <v>0.16304108987035826</v>
          </cell>
          <cell r="AN98">
            <v>0.14604585395414607</v>
          </cell>
          <cell r="AO98">
            <v>0.15379559645087082</v>
          </cell>
          <cell r="AP98">
            <v>0.19777261045159714</v>
          </cell>
          <cell r="AQ98">
            <v>0.21855328547763678</v>
          </cell>
          <cell r="AR98">
            <v>0.18197107299024551</v>
          </cell>
          <cell r="AS98">
            <v>0.17821123794746754</v>
          </cell>
          <cell r="AT98">
            <v>0.1940969062784349</v>
          </cell>
          <cell r="AU98">
            <v>0.12594363361852026</v>
          </cell>
          <cell r="AV98">
            <v>0.14464306577871242</v>
          </cell>
          <cell r="AW98">
            <v>0.18996138996138989</v>
          </cell>
          <cell r="AX98">
            <v>0.16443677168752682</v>
          </cell>
          <cell r="AY98">
            <v>0.15743398392652136</v>
          </cell>
          <cell r="AZ98">
            <v>0.14290517821116352</v>
          </cell>
          <cell r="BA98">
            <v>0.16882352941176476</v>
          </cell>
          <cell r="BB98">
            <v>0.16039063874714046</v>
          </cell>
          <cell r="BC98">
            <v>0.15499925335555906</v>
          </cell>
          <cell r="BD98">
            <v>0.15724613033314125</v>
          </cell>
          <cell r="BE98">
            <v>0.15181928136405967</v>
          </cell>
          <cell r="BF98">
            <v>0.1788896168035225</v>
          </cell>
          <cell r="BG98">
            <v>0.17736374858714071</v>
          </cell>
          <cell r="BH98">
            <v>0.17074497312691689</v>
          </cell>
          <cell r="BI98">
            <v>0.17021511469726697</v>
          </cell>
        </row>
        <row r="100">
          <cell r="A100" t="str">
            <v>Royalty, Interest &amp; Dividend Inc.</v>
          </cell>
          <cell r="P100">
            <v>8.4683357879234179E-3</v>
          </cell>
          <cell r="Q100">
            <v>1.5368023726071718E-2</v>
          </cell>
          <cell r="R100">
            <v>9.1795754446356848E-3</v>
          </cell>
          <cell r="S100">
            <v>8.1877729257641921E-3</v>
          </cell>
          <cell r="T100">
            <v>6.9263200160610315E-3</v>
          </cell>
          <cell r="U100">
            <v>9.5181600021570899E-3</v>
          </cell>
          <cell r="V100">
            <v>7.8335373317013467E-3</v>
          </cell>
          <cell r="W100">
            <v>6.6166740185266875E-3</v>
          </cell>
          <cell r="X100">
            <v>7.8464106844741231E-3</v>
          </cell>
          <cell r="Y100">
            <v>7.479224376731302E-3</v>
          </cell>
          <cell r="Z100">
            <v>7.4660407510986808E-3</v>
          </cell>
          <cell r="AA100">
            <v>8.1146590789335019E-3</v>
          </cell>
          <cell r="AB100">
            <v>3.1654155738446233E-3</v>
          </cell>
          <cell r="AC100">
            <v>7.1408763172490291E-3</v>
          </cell>
          <cell r="AD100">
            <v>5.6537102473498231E-3</v>
          </cell>
          <cell r="AE100">
            <v>6.0161408657373443E-3</v>
          </cell>
          <cell r="AF100">
            <v>8.7296416938110744E-3</v>
          </cell>
          <cell r="AG100">
            <v>1.0982153999750407E-2</v>
          </cell>
          <cell r="AH100">
            <v>8.0287597363690837E-3</v>
          </cell>
          <cell r="AI100">
            <v>9.8383696416022501E-3</v>
          </cell>
          <cell r="AJ100">
            <v>9.3948604586902452E-3</v>
          </cell>
          <cell r="AK100">
            <v>9.5510983763132766E-3</v>
          </cell>
          <cell r="AL100">
            <v>7.6611579292984568E-3</v>
          </cell>
          <cell r="AM100">
            <v>9.8879367172050089E-3</v>
          </cell>
          <cell r="AN100">
            <v>8.9889910110089889E-3</v>
          </cell>
          <cell r="AO100">
            <v>9.0097491510570706E-3</v>
          </cell>
          <cell r="AP100">
            <v>1.2116020070982744E-2</v>
          </cell>
          <cell r="AQ100">
            <v>1.0049696300386527E-2</v>
          </cell>
          <cell r="AR100">
            <v>1.0539298127592781E-2</v>
          </cell>
          <cell r="AS100">
            <v>1.0085337470907681E-2</v>
          </cell>
          <cell r="AT100">
            <v>1.0663102820746131E-2</v>
          </cell>
          <cell r="AU100">
            <v>1.1449421238047307E-2</v>
          </cell>
          <cell r="AV100">
            <v>1.4020329477742727E-2</v>
          </cell>
          <cell r="AW100">
            <v>1.3017098731384447E-2</v>
          </cell>
          <cell r="AX100">
            <v>1.6724212343547692E-2</v>
          </cell>
          <cell r="AY100">
            <v>1.389207807118255E-2</v>
          </cell>
          <cell r="AZ100">
            <v>1.109616677874916E-2</v>
          </cell>
          <cell r="BA100">
            <v>1.0980392156862744E-2</v>
          </cell>
          <cell r="BB100">
            <v>7.4784444835474225E-3</v>
          </cell>
          <cell r="BC100">
            <v>7.379625288673578E-3</v>
          </cell>
          <cell r="BD100">
            <v>9.0700896534321122E-3</v>
          </cell>
          <cell r="BE100">
            <v>7.9607608079034966E-3</v>
          </cell>
          <cell r="BF100">
            <v>7.0808044745924092E-3</v>
          </cell>
          <cell r="BG100">
            <v>7.0742042411935085E-3</v>
          </cell>
          <cell r="BH100">
            <v>7.0441877755520518E-3</v>
          </cell>
          <cell r="BI100">
            <v>7.2705766483741417E-3</v>
          </cell>
        </row>
        <row r="101">
          <cell r="A101" t="str">
            <v>Interest Expense</v>
          </cell>
          <cell r="P101">
            <v>1.7826460481099659E-2</v>
          </cell>
          <cell r="Q101">
            <v>1.8873011593421408E-2</v>
          </cell>
          <cell r="R101">
            <v>1.6179001721170396E-2</v>
          </cell>
          <cell r="S101">
            <v>1.6193595342066956E-2</v>
          </cell>
          <cell r="T101">
            <v>1.676370206785786E-2</v>
          </cell>
          <cell r="U101">
            <v>1.6879229918839486E-2</v>
          </cell>
          <cell r="V101">
            <v>2.0195838433292534E-2</v>
          </cell>
          <cell r="W101">
            <v>2.0511689457432734E-2</v>
          </cell>
          <cell r="X101">
            <v>2.4040066777963272E-2</v>
          </cell>
          <cell r="Y101">
            <v>2.2437673130193906E-2</v>
          </cell>
          <cell r="Z101">
            <v>2.2023571713943268E-2</v>
          </cell>
          <cell r="AA101">
            <v>2.7189377173569399E-2</v>
          </cell>
          <cell r="AB101">
            <v>2.342407524645021E-2</v>
          </cell>
          <cell r="AC101">
            <v>2.3502495840266219E-2</v>
          </cell>
          <cell r="AD101">
            <v>1.9473890851982725E-2</v>
          </cell>
          <cell r="AE101">
            <v>2.3142228277958282E-2</v>
          </cell>
          <cell r="AF101">
            <v>2.1107491856677523E-2</v>
          </cell>
          <cell r="AG101">
            <v>2.2463496817671284E-2</v>
          </cell>
          <cell r="AH101">
            <v>2.0730976632714202E-2</v>
          </cell>
          <cell r="AI101">
            <v>2.0847973764347626E-2</v>
          </cell>
          <cell r="AJ101">
            <v>2.1276595744680847E-2</v>
          </cell>
          <cell r="AK101">
            <v>2.1131805157593123E-2</v>
          </cell>
          <cell r="AL101">
            <v>2.002845572945168E-2</v>
          </cell>
          <cell r="AM101">
            <v>1.955614150736102E-2</v>
          </cell>
          <cell r="AN101">
            <v>1.5452984547015453E-2</v>
          </cell>
          <cell r="AO101">
            <v>1.8923211742797676E-2</v>
          </cell>
          <cell r="AP101">
            <v>2.5945416717660017E-2</v>
          </cell>
          <cell r="AQ101">
            <v>2.1535063500828271E-2</v>
          </cell>
          <cell r="AR101">
            <v>1.8163471241170535E-2</v>
          </cell>
          <cell r="AS101">
            <v>1.6735010528649008E-2</v>
          </cell>
          <cell r="AT101">
            <v>2.0473157415832575E-2</v>
          </cell>
          <cell r="AU101">
            <v>2.2143935581278314E-2</v>
          </cell>
          <cell r="AV101">
            <v>1.740857576819722E-2</v>
          </cell>
          <cell r="AW101">
            <v>1.2465526751241037E-2</v>
          </cell>
          <cell r="AX101">
            <v>1.3918860595597757E-2</v>
          </cell>
          <cell r="AY101">
            <v>1.6274397244546497E-2</v>
          </cell>
          <cell r="AZ101">
            <v>1.826944631248599E-2</v>
          </cell>
          <cell r="BA101">
            <v>1.6862745098039214E-2</v>
          </cell>
          <cell r="BB101">
            <v>1.9883864156255503E-2</v>
          </cell>
          <cell r="BC101">
            <v>2.020975499644042E-2</v>
          </cell>
          <cell r="BD101">
            <v>1.8896734291604572E-2</v>
          </cell>
          <cell r="BE101">
            <v>2.2839400458825255E-2</v>
          </cell>
          <cell r="BF101">
            <v>2.031480820341942E-2</v>
          </cell>
          <cell r="BG101">
            <v>2.0295872152286024E-2</v>
          </cell>
          <cell r="BH101">
            <v>2.020975499644042E-2</v>
          </cell>
          <cell r="BI101">
            <v>2.0859264038424495E-2</v>
          </cell>
        </row>
        <row r="102">
          <cell r="A102" t="str">
            <v>Net Other Expense (Income)</v>
          </cell>
          <cell r="P102">
            <v>1.0646784486990675E-2</v>
          </cell>
          <cell r="Q102">
            <v>1.3885144243731466E-2</v>
          </cell>
          <cell r="R102">
            <v>2.983362019506598E-3</v>
          </cell>
          <cell r="S102">
            <v>3.457059679767103E-3</v>
          </cell>
          <cell r="T102">
            <v>1.7265609315398514E-2</v>
          </cell>
          <cell r="U102">
            <v>9.1406692371990197E-3</v>
          </cell>
          <cell r="V102">
            <v>3.7943696450428396E-3</v>
          </cell>
          <cell r="W102">
            <v>9.263343625937363E-3</v>
          </cell>
          <cell r="X102">
            <v>8.2637729549248744E-3</v>
          </cell>
          <cell r="Y102">
            <v>1.5235457063711912E-2</v>
          </cell>
          <cell r="Z102">
            <v>9.4636436276468224E-3</v>
          </cell>
          <cell r="AA102">
            <v>6.1123406049109494E-3</v>
          </cell>
          <cell r="AB102">
            <v>2.713213349009677E-3</v>
          </cell>
          <cell r="AC102">
            <v>1.9065446478092069E-2</v>
          </cell>
          <cell r="AD102">
            <v>9.4228504122497055E-4</v>
          </cell>
          <cell r="AE102">
            <v>7.860811235719526E-3</v>
          </cell>
          <cell r="AF102">
            <v>1.1335504885993485E-2</v>
          </cell>
          <cell r="AG102">
            <v>1.8719580681392737E-3</v>
          </cell>
          <cell r="AH102">
            <v>5.8717795086878372E-3</v>
          </cell>
          <cell r="AI102">
            <v>7.2616537830873743E-3</v>
          </cell>
          <cell r="AJ102">
            <v>6.5395597310490923E-3</v>
          </cell>
          <cell r="AK102">
            <v>8.4765998089780317E-3</v>
          </cell>
          <cell r="AL102">
            <v>4.4872496443033811E-3</v>
          </cell>
          <cell r="AM102">
            <v>9.3386068995825085E-3</v>
          </cell>
          <cell r="AN102">
            <v>1.8583981416018584E-2</v>
          </cell>
          <cell r="AO102">
            <v>1.0433782451528095E-2</v>
          </cell>
          <cell r="AP102">
            <v>8.3221147962305713E-3</v>
          </cell>
          <cell r="AQ102">
            <v>-1.9878520154610712E-3</v>
          </cell>
          <cell r="AR102">
            <v>6.0544904137235121E-3</v>
          </cell>
          <cell r="AS102">
            <v>9.4203701651335483E-3</v>
          </cell>
          <cell r="AT102">
            <v>5.3742038216560506E-3</v>
          </cell>
          <cell r="AU102">
            <v>3.4096628082536488E-2</v>
          </cell>
          <cell r="AV102">
            <v>3.0377380535109243E-3</v>
          </cell>
          <cell r="AW102">
            <v>1.1803640375068945E-2</v>
          </cell>
          <cell r="AX102">
            <v>1.6508416055243853E-2</v>
          </cell>
          <cell r="AY102">
            <v>1.5987370838117108E-2</v>
          </cell>
          <cell r="AZ102">
            <v>1.109616677874916E-2</v>
          </cell>
          <cell r="BA102">
            <v>1.0490196078431371E-2</v>
          </cell>
          <cell r="BB102">
            <v>1.0469822276966393E-2</v>
          </cell>
          <cell r="BC102">
            <v>1.0331475404143009E-2</v>
          </cell>
          <cell r="BD102">
            <v>1.0569868257542935E-2</v>
          </cell>
          <cell r="BE102">
            <v>1.0154987316300426E-2</v>
          </cell>
          <cell r="BF102">
            <v>9.7623864492839864E-3</v>
          </cell>
          <cell r="BG102">
            <v>1.0847113169830044E-2</v>
          </cell>
          <cell r="BH102">
            <v>1.0801087922513145E-2</v>
          </cell>
          <cell r="BI102">
            <v>1.0398757525657805E-2</v>
          </cell>
        </row>
        <row r="104">
          <cell r="A104" t="str">
            <v>Pretax Income</v>
          </cell>
          <cell r="P104">
            <v>9.7968826705940121E-2</v>
          </cell>
          <cell r="Q104">
            <v>8.0075492046373639E-2</v>
          </cell>
          <cell r="R104">
            <v>0.10487664945496275</v>
          </cell>
          <cell r="S104">
            <v>0.1259097525473071</v>
          </cell>
          <cell r="T104">
            <v>0.10409556313993178</v>
          </cell>
          <cell r="U104">
            <v>0.10594008682287591</v>
          </cell>
          <cell r="V104">
            <v>8.0048959608323034E-2</v>
          </cell>
          <cell r="W104">
            <v>0.11127040141155722</v>
          </cell>
          <cell r="X104">
            <v>9.0818030050083404E-2</v>
          </cell>
          <cell r="Y104">
            <v>8.2548476454293543E-2</v>
          </cell>
          <cell r="Z104">
            <v>9.1015781062724802E-2</v>
          </cell>
          <cell r="AA104">
            <v>8.3254294446200847E-2</v>
          </cell>
          <cell r="AB104">
            <v>0.12734014651352077</v>
          </cell>
          <cell r="AC104">
            <v>0.12111758180809774</v>
          </cell>
          <cell r="AD104">
            <v>0.11566548881036523</v>
          </cell>
          <cell r="AE104">
            <v>0.11357300073367592</v>
          </cell>
          <cell r="AF104">
            <v>0.11530944625407172</v>
          </cell>
          <cell r="AG104">
            <v>0.14626232372394843</v>
          </cell>
          <cell r="AH104">
            <v>0.1493109646494907</v>
          </cell>
          <cell r="AI104">
            <v>0.11981728742094179</v>
          </cell>
          <cell r="AJ104">
            <v>0.13281753707285632</v>
          </cell>
          <cell r="AK104">
            <v>0.11950811843361997</v>
          </cell>
          <cell r="AL104">
            <v>0.14917368939476855</v>
          </cell>
          <cell r="AM104">
            <v>0.14403427818061973</v>
          </cell>
          <cell r="AN104">
            <v>0.120997879002121</v>
          </cell>
          <cell r="AO104">
            <v>0.13344835140760211</v>
          </cell>
          <cell r="AP104">
            <v>0.1756210990086893</v>
          </cell>
          <cell r="AQ104">
            <v>0.2090557702926561</v>
          </cell>
          <cell r="AR104">
            <v>0.16829240946294424</v>
          </cell>
          <cell r="AS104">
            <v>0.16214119472459265</v>
          </cell>
          <cell r="AT104">
            <v>0.17891264786169242</v>
          </cell>
          <cell r="AU104">
            <v>8.1152491192752793E-2</v>
          </cell>
          <cell r="AV104">
            <v>0.13821708143474701</v>
          </cell>
          <cell r="AW104">
            <v>0.17870932156646435</v>
          </cell>
          <cell r="AX104">
            <v>0.1507337073802329</v>
          </cell>
          <cell r="AY104">
            <v>0.1390642939150403</v>
          </cell>
          <cell r="AZ104">
            <v>0.12463573189867755</v>
          </cell>
          <cell r="BA104">
            <v>0.15245098039215693</v>
          </cell>
          <cell r="BB104">
            <v>0.13751539679746599</v>
          </cell>
          <cell r="BC104">
            <v>0.13183764824364921</v>
          </cell>
          <cell r="BD104">
            <v>0.13684961743742585</v>
          </cell>
          <cell r="BE104">
            <v>0.1267856543968375</v>
          </cell>
          <cell r="BF104">
            <v>0.1558932266254115</v>
          </cell>
          <cell r="BG104">
            <v>0.15329496750621815</v>
          </cell>
          <cell r="BH104">
            <v>0.14677831798351537</v>
          </cell>
          <cell r="BI104">
            <v>0.14622766978155879</v>
          </cell>
        </row>
        <row r="105">
          <cell r="A105" t="str">
            <v>Provision For Income Taxes</v>
          </cell>
          <cell r="P105">
            <v>3.6051791850760927E-2</v>
          </cell>
          <cell r="Q105">
            <v>2.6017794553788085E-2</v>
          </cell>
          <cell r="R105">
            <v>3.8324727481353987E-2</v>
          </cell>
          <cell r="S105">
            <v>4.3668122270742356E-2</v>
          </cell>
          <cell r="T105">
            <v>2.9512146155390485E-2</v>
          </cell>
          <cell r="U105">
            <v>3.5079677515032229E-2</v>
          </cell>
          <cell r="V105">
            <v>2.7490085679314567E-2</v>
          </cell>
          <cell r="W105">
            <v>3.8266431407146015E-2</v>
          </cell>
          <cell r="X105">
            <v>2.838063439065109E-2</v>
          </cell>
          <cell r="Y105">
            <v>2.47460757156048E-2</v>
          </cell>
          <cell r="Z105">
            <v>2.9454504594486619E-2</v>
          </cell>
          <cell r="AA105">
            <v>3.1194014121614502E-2</v>
          </cell>
          <cell r="AB105">
            <v>4.8295197612372248E-2</v>
          </cell>
          <cell r="AC105">
            <v>4.2270036051026118E-2</v>
          </cell>
          <cell r="AD105">
            <v>4.1617589320769532E-2</v>
          </cell>
          <cell r="AE105">
            <v>4.1289235929147905E-2</v>
          </cell>
          <cell r="AF105">
            <v>3.7524429967426713E-2</v>
          </cell>
          <cell r="AG105">
            <v>4.5176588044427812E-2</v>
          </cell>
          <cell r="AH105">
            <v>4.2780107849011387E-2</v>
          </cell>
          <cell r="AI105">
            <v>3.267744202389318E-2</v>
          </cell>
          <cell r="AJ105">
            <v>3.9482975653188424E-2</v>
          </cell>
          <cell r="AK105">
            <v>3.9995224450811842E-2</v>
          </cell>
          <cell r="AL105">
            <v>5.0016416766991353E-2</v>
          </cell>
          <cell r="AM105">
            <v>4.8231157987255545E-2</v>
          </cell>
          <cell r="AN105">
            <v>4.0500959499040499E-2</v>
          </cell>
          <cell r="AO105">
            <v>4.4692737430167599E-2</v>
          </cell>
          <cell r="AP105">
            <v>5.9968180149308527E-2</v>
          </cell>
          <cell r="AQ105">
            <v>7.0900055218111546E-2</v>
          </cell>
          <cell r="AR105">
            <v>5.3817692566431215E-2</v>
          </cell>
          <cell r="AS105">
            <v>5.3529868114817684E-2</v>
          </cell>
          <cell r="AT105">
            <v>5.9571201091901727E-2</v>
          </cell>
          <cell r="AU105">
            <v>2.6374559637644658E-2</v>
          </cell>
          <cell r="AV105">
            <v>4.4920551466292771E-2</v>
          </cell>
          <cell r="AW105">
            <v>5.4274682846111422E-2</v>
          </cell>
          <cell r="AX105">
            <v>4.2356171773845451E-2</v>
          </cell>
          <cell r="AY105">
            <v>4.2441360505166455E-2</v>
          </cell>
          <cell r="AZ105">
            <v>3.8013898229096649E-2</v>
          </cell>
          <cell r="BA105">
            <v>4.6470588235294118E-2</v>
          </cell>
          <cell r="BB105">
            <v>4.0154495864860071E-2</v>
          </cell>
          <cell r="BC105">
            <v>3.9551294473094759E-2</v>
          </cell>
          <cell r="BD105">
            <v>4.1068121372559281E-2</v>
          </cell>
          <cell r="BE105">
            <v>3.8669624591035436E-2</v>
          </cell>
          <cell r="BF105">
            <v>4.7547434120750506E-2</v>
          </cell>
          <cell r="BG105">
            <v>4.6754965089396534E-2</v>
          </cell>
          <cell r="BH105">
            <v>4.4767386984972186E-2</v>
          </cell>
          <cell r="BI105">
            <v>4.4599439283375453E-2</v>
          </cell>
        </row>
        <row r="106">
          <cell r="A106" t="str">
            <v>Tax Rate</v>
          </cell>
          <cell r="P106">
            <v>0.36799248355778263</v>
          </cell>
          <cell r="Q106">
            <v>0.3249158249158251</v>
          </cell>
          <cell r="R106">
            <v>0.36542669584245063</v>
          </cell>
          <cell r="S106">
            <v>0.34682080924855496</v>
          </cell>
          <cell r="T106">
            <v>0.28351012536161996</v>
          </cell>
          <cell r="U106">
            <v>0.33112751336217883</v>
          </cell>
          <cell r="V106">
            <v>0.34341590214067325</v>
          </cell>
          <cell r="W106">
            <v>0.34390485629335948</v>
          </cell>
          <cell r="X106">
            <v>0.31250000000000033</v>
          </cell>
          <cell r="Y106">
            <v>0.29977628635346787</v>
          </cell>
          <cell r="Z106">
            <v>0.32361975308641955</v>
          </cell>
          <cell r="AA106">
            <v>0.37468354430379758</v>
          </cell>
          <cell r="AB106">
            <v>0.37926136363636381</v>
          </cell>
          <cell r="AC106">
            <v>0.34900000000000003</v>
          </cell>
          <cell r="AD106">
            <v>0.35980991174473831</v>
          </cell>
          <cell r="AE106">
            <v>0.36354798818752254</v>
          </cell>
          <cell r="AF106">
            <v>0.32542372881355919</v>
          </cell>
          <cell r="AG106">
            <v>0.30887372013651915</v>
          </cell>
          <cell r="AH106">
            <v>0.2865168539325843</v>
          </cell>
          <cell r="AI106">
            <v>0.27272727272727243</v>
          </cell>
          <cell r="AJ106">
            <v>0.29727230698104462</v>
          </cell>
          <cell r="AK106">
            <v>0.33466533466533432</v>
          </cell>
          <cell r="AL106">
            <v>0.33528980190755681</v>
          </cell>
          <cell r="AM106">
            <v>0.33485888634630034</v>
          </cell>
          <cell r="AN106">
            <v>0.3347245409015025</v>
          </cell>
          <cell r="AO106">
            <v>0.33490662836035306</v>
          </cell>
          <cell r="AP106">
            <v>0.34146341463414626</v>
          </cell>
          <cell r="AQ106">
            <v>0.33914421553090318</v>
          </cell>
          <cell r="AR106">
            <v>0.31978680879413729</v>
          </cell>
          <cell r="AS106">
            <v>0.33014354066985652</v>
          </cell>
          <cell r="AT106">
            <v>0.33296249205340117</v>
          </cell>
          <cell r="AU106">
            <v>0.32500000000000001</v>
          </cell>
          <cell r="AV106">
            <v>0.32500000000000001</v>
          </cell>
          <cell r="AW106">
            <v>0.30370370370370381</v>
          </cell>
          <cell r="AX106">
            <v>0.28100000000000003</v>
          </cell>
          <cell r="AY106">
            <v>0.3051923632610935</v>
          </cell>
          <cell r="AZ106">
            <v>0.30499999999999999</v>
          </cell>
          <cell r="BA106">
            <v>0.30482315112540181</v>
          </cell>
          <cell r="BB106">
            <v>0.29199999999999998</v>
          </cell>
          <cell r="BC106">
            <v>0.3</v>
          </cell>
          <cell r="BD106">
            <v>0.30009672033856855</v>
          </cell>
          <cell r="BE106">
            <v>0.30499999999999999</v>
          </cell>
          <cell r="BF106">
            <v>0.30499999999999999</v>
          </cell>
          <cell r="BG106">
            <v>0.30499999999999999</v>
          </cell>
          <cell r="BH106">
            <v>0.30499999999999999</v>
          </cell>
          <cell r="BI106">
            <v>0.3050000000000001</v>
          </cell>
        </row>
        <row r="108">
          <cell r="A108" t="str">
            <v>Income After Taxes</v>
          </cell>
          <cell r="P108">
            <v>6.1917034855179194E-2</v>
          </cell>
          <cell r="Q108">
            <v>5.4057697492585557E-2</v>
          </cell>
          <cell r="R108">
            <v>6.6551921973608763E-2</v>
          </cell>
          <cell r="S108">
            <v>8.2241630276564753E-2</v>
          </cell>
          <cell r="T108">
            <v>7.4583416984541295E-2</v>
          </cell>
          <cell r="U108">
            <v>7.086040930784368E-2</v>
          </cell>
          <cell r="V108">
            <v>5.2558873929008466E-2</v>
          </cell>
          <cell r="W108">
            <v>7.3003970004411223E-2</v>
          </cell>
          <cell r="X108">
            <v>6.24373956594323E-2</v>
          </cell>
          <cell r="Y108">
            <v>5.7802400738688746E-2</v>
          </cell>
          <cell r="Z108">
            <v>6.1561276468238176E-2</v>
          </cell>
          <cell r="AA108">
            <v>5.2060280324586351E-2</v>
          </cell>
          <cell r="AB108">
            <v>7.9044948901148521E-2</v>
          </cell>
          <cell r="AC108">
            <v>7.8847545757071633E-2</v>
          </cell>
          <cell r="AD108">
            <v>7.4047899489595698E-2</v>
          </cell>
          <cell r="AE108">
            <v>7.2283764804528014E-2</v>
          </cell>
          <cell r="AF108">
            <v>7.7785016286645012E-2</v>
          </cell>
          <cell r="AG108">
            <v>0.10108573567952063</v>
          </cell>
          <cell r="AH108">
            <v>0.10653085680047931</v>
          </cell>
          <cell r="AI108">
            <v>8.7139845397048596E-2</v>
          </cell>
          <cell r="AJ108">
            <v>9.3334561419667894E-2</v>
          </cell>
          <cell r="AK108">
            <v>7.9512893982808128E-2</v>
          </cell>
          <cell r="AL108">
            <v>9.915727262777721E-2</v>
          </cell>
          <cell r="AM108">
            <v>9.5803120193364177E-2</v>
          </cell>
          <cell r="AN108">
            <v>8.0496919503080508E-2</v>
          </cell>
          <cell r="AO108">
            <v>8.8755613977434505E-2</v>
          </cell>
          <cell r="AP108">
            <v>0.11565291885938077</v>
          </cell>
          <cell r="AQ108">
            <v>0.13815571507454455</v>
          </cell>
          <cell r="AR108">
            <v>0.11447471689651302</v>
          </cell>
          <cell r="AS108">
            <v>0.10861132660977497</v>
          </cell>
          <cell r="AT108">
            <v>0.11934144676979069</v>
          </cell>
          <cell r="AU108">
            <v>5.4777931555108128E-2</v>
          </cell>
          <cell r="AV108">
            <v>9.3296529968454223E-2</v>
          </cell>
          <cell r="AW108">
            <v>0.12443463872035294</v>
          </cell>
          <cell r="AX108">
            <v>0.10837753560638745</v>
          </cell>
          <cell r="AY108">
            <v>9.6622933409873851E-2</v>
          </cell>
          <cell r="AZ108">
            <v>8.66218336695809E-2</v>
          </cell>
          <cell r="BA108">
            <v>0.10598039215686279</v>
          </cell>
          <cell r="BB108">
            <v>9.7360900932605937E-2</v>
          </cell>
          <cell r="BC108">
            <v>9.2286353770554455E-2</v>
          </cell>
          <cell r="BD108">
            <v>9.5781496064866564E-2</v>
          </cell>
          <cell r="BE108">
            <v>8.8116029805802062E-2</v>
          </cell>
          <cell r="BF108">
            <v>0.108345792504661</v>
          </cell>
          <cell r="BG108">
            <v>0.10654000241682161</v>
          </cell>
          <cell r="BH108">
            <v>0.10201093099854319</v>
          </cell>
          <cell r="BI108">
            <v>0.10162823049818334</v>
          </cell>
        </row>
        <row r="109">
          <cell r="A109" t="str">
            <v>Equity In Earnings Of Assoc. Cos.</v>
          </cell>
          <cell r="P109">
            <v>3.6788168875797743E-2</v>
          </cell>
          <cell r="Q109">
            <v>1.9547047721757888E-2</v>
          </cell>
          <cell r="R109">
            <v>2.9948364888123927E-2</v>
          </cell>
          <cell r="S109">
            <v>2.5226528384279474E-2</v>
          </cell>
          <cell r="T109">
            <v>1.8871712507528608E-2</v>
          </cell>
          <cell r="U109">
            <v>2.3493137757165581E-2</v>
          </cell>
          <cell r="V109">
            <v>8.8127294981640153E-3</v>
          </cell>
          <cell r="W109">
            <v>3.0216144684605206E-2</v>
          </cell>
          <cell r="X109">
            <v>2.6126878130217027E-2</v>
          </cell>
          <cell r="Y109">
            <v>2.4653739612188356E-2</v>
          </cell>
          <cell r="Z109">
            <v>2.312225329604474E-2</v>
          </cell>
          <cell r="AA109">
            <v>4.4261776794182733E-3</v>
          </cell>
          <cell r="AB109">
            <v>1.0310210726236771E-2</v>
          </cell>
          <cell r="AC109">
            <v>1.3172490293954522E-2</v>
          </cell>
          <cell r="AD109">
            <v>1.3270514330585004E-2</v>
          </cell>
          <cell r="AE109">
            <v>1.0795514097054816E-2</v>
          </cell>
          <cell r="AF109">
            <v>1.8762214983713357E-2</v>
          </cell>
          <cell r="AG109">
            <v>2.5708224135779362E-2</v>
          </cell>
          <cell r="AH109">
            <v>2.037147992810066E-2</v>
          </cell>
          <cell r="AI109">
            <v>1.7217146872803936E-2</v>
          </cell>
          <cell r="AJ109">
            <v>2.0478339627275795E-2</v>
          </cell>
          <cell r="AK109">
            <v>1.3849092645654249E-2</v>
          </cell>
          <cell r="AL109">
            <v>2.4625150487030754E-2</v>
          </cell>
          <cell r="AM109">
            <v>2.6807295099978024E-2</v>
          </cell>
          <cell r="AN109">
            <v>2.6865973134026867E-2</v>
          </cell>
          <cell r="AO109">
            <v>2.3304852667323912E-2</v>
          </cell>
          <cell r="AP109">
            <v>8.3221147962305713E-3</v>
          </cell>
          <cell r="AQ109">
            <v>2.6725565985643289E-2</v>
          </cell>
          <cell r="AR109">
            <v>3.4757259782486824E-2</v>
          </cell>
          <cell r="AS109">
            <v>1.9062396098858472E-2</v>
          </cell>
          <cell r="AT109">
            <v>2.2520473157415833E-2</v>
          </cell>
          <cell r="AU109">
            <v>3.4599899345747358E-2</v>
          </cell>
          <cell r="AV109">
            <v>3.8205397826848939E-2</v>
          </cell>
          <cell r="AW109">
            <v>1.6878102592388308E-2</v>
          </cell>
          <cell r="AX109">
            <v>2.1363832542080279E-2</v>
          </cell>
          <cell r="AY109">
            <v>2.735361653272101E-2</v>
          </cell>
          <cell r="AZ109">
            <v>2.4209818426361801E-2</v>
          </cell>
          <cell r="BA109">
            <v>3.0490196078431373E-2</v>
          </cell>
          <cell r="BB109">
            <v>2.8330107337673768E-2</v>
          </cell>
          <cell r="BC109">
            <v>2.4309353892101197E-2</v>
          </cell>
          <cell r="BD109">
            <v>2.6876984826049489E-2</v>
          </cell>
          <cell r="BE109">
            <v>2.1193017007931331E-2</v>
          </cell>
          <cell r="BF109">
            <v>2.7141100400650566E-2</v>
          </cell>
          <cell r="BG109">
            <v>2.8074881145442477E-2</v>
          </cell>
          <cell r="BH109">
            <v>2.4309353892101201E-2</v>
          </cell>
          <cell r="BI109">
            <v>2.52922384863189E-2</v>
          </cell>
        </row>
        <row r="110">
          <cell r="A110" t="str">
            <v>Minority Int. In Earnings Of Subs.</v>
          </cell>
          <cell r="P110">
            <v>-5.3080510554737361E-3</v>
          </cell>
          <cell r="Q110">
            <v>-4.1790239956861694E-3</v>
          </cell>
          <cell r="R110">
            <v>-1.0327022375215148E-3</v>
          </cell>
          <cell r="S110">
            <v>-1.155385735080058E-2</v>
          </cell>
          <cell r="T110">
            <v>-1.3250351335073279E-2</v>
          </cell>
          <cell r="U110">
            <v>-8.0621241944616711E-3</v>
          </cell>
          <cell r="V110">
            <v>-3.7943696450428396E-3</v>
          </cell>
          <cell r="W110">
            <v>-4.1905602117335685E-3</v>
          </cell>
          <cell r="X110">
            <v>-8.3472454090150246E-3</v>
          </cell>
          <cell r="Y110">
            <v>-6.555863342566943E-3</v>
          </cell>
          <cell r="Z110">
            <v>-5.9928086296444274E-3</v>
          </cell>
          <cell r="AA110">
            <v>-8.3254294446200878E-3</v>
          </cell>
          <cell r="AB110">
            <v>-9.0440444966989227E-3</v>
          </cell>
          <cell r="AC110">
            <v>-1.4628397115917915E-2</v>
          </cell>
          <cell r="AD110">
            <v>-9.1872791519434626E-3</v>
          </cell>
          <cell r="AE110">
            <v>-1.0627816790692799E-2</v>
          </cell>
          <cell r="AF110">
            <v>-1.8501628664495114E-2</v>
          </cell>
          <cell r="AG110">
            <v>-2.2338699613128666E-2</v>
          </cell>
          <cell r="AH110">
            <v>-2.1809466746554821E-2</v>
          </cell>
          <cell r="AI110">
            <v>-1.651440618411806E-2</v>
          </cell>
          <cell r="AJ110">
            <v>-1.9772189984955939E-2</v>
          </cell>
          <cell r="AK110">
            <v>-1.4565425023877745E-2</v>
          </cell>
          <cell r="AL110">
            <v>-1.7292327897559374E-2</v>
          </cell>
          <cell r="AM110">
            <v>-1.4282575258185014E-2</v>
          </cell>
          <cell r="AN110">
            <v>-1.1715988284011715E-2</v>
          </cell>
          <cell r="AO110">
            <v>-1.4404644539379998E-2</v>
          </cell>
          <cell r="AP110">
            <v>-1.5298005140129727E-2</v>
          </cell>
          <cell r="AQ110">
            <v>-2.2970734400883489E-2</v>
          </cell>
          <cell r="AR110">
            <v>-2.5675524161901556E-2</v>
          </cell>
          <cell r="AS110">
            <v>-2.227640474343345E-2</v>
          </cell>
          <cell r="AT110">
            <v>-2.1695859872611464E-2</v>
          </cell>
          <cell r="AU110">
            <v>-6.9199798691494717E-3</v>
          </cell>
          <cell r="AV110">
            <v>-1.9161116952915062E-2</v>
          </cell>
          <cell r="AW110">
            <v>-2.2393822393822396E-2</v>
          </cell>
          <cell r="AX110">
            <v>-2.4061286145878293E-2</v>
          </cell>
          <cell r="AY110">
            <v>-1.8513203214695753E-2</v>
          </cell>
          <cell r="AZ110">
            <v>-1.1320331764178434E-2</v>
          </cell>
          <cell r="BA110">
            <v>-1.7058823529411762E-2</v>
          </cell>
          <cell r="BB110">
            <v>-8.0063346823860647E-3</v>
          </cell>
          <cell r="BC110">
            <v>-1.5193346182563249E-2</v>
          </cell>
          <cell r="BD110">
            <v>-1.2879051187681819E-2</v>
          </cell>
          <cell r="BE110">
            <v>-1.0360138575215585E-2</v>
          </cell>
          <cell r="BF110">
            <v>-1.5875282637153397E-2</v>
          </cell>
          <cell r="BG110">
            <v>-8.2948512475170908E-3</v>
          </cell>
          <cell r="BH110">
            <v>-1.5883952827225215E-2</v>
          </cell>
          <cell r="BI110">
            <v>-1.2670558156263226E-2</v>
          </cell>
        </row>
        <row r="111">
          <cell r="A111" t="str">
            <v>Inc. Before Extraordinary Credits</v>
          </cell>
          <cell r="P111">
            <v>9.3397152675503192E-2</v>
          </cell>
          <cell r="Q111">
            <v>6.9425721218657283E-2</v>
          </cell>
          <cell r="R111">
            <v>9.5467584624211163E-2</v>
          </cell>
          <cell r="S111">
            <v>9.5914301310043637E-2</v>
          </cell>
          <cell r="T111">
            <v>8.0204778156996615E-2</v>
          </cell>
          <cell r="U111">
            <v>8.629142287054764E-2</v>
          </cell>
          <cell r="V111">
            <v>5.7577233782129644E-2</v>
          </cell>
          <cell r="W111">
            <v>9.9029554477282844E-2</v>
          </cell>
          <cell r="X111">
            <v>8.0217028380634298E-2</v>
          </cell>
          <cell r="Y111">
            <v>7.590027700831016E-2</v>
          </cell>
          <cell r="Z111">
            <v>7.8690721134638375E-2</v>
          </cell>
          <cell r="AA111">
            <v>4.8161028559384533E-2</v>
          </cell>
          <cell r="AB111">
            <v>8.0311115130686367E-2</v>
          </cell>
          <cell r="AC111">
            <v>7.739163893510824E-2</v>
          </cell>
          <cell r="AD111">
            <v>7.8131134668237248E-2</v>
          </cell>
          <cell r="AE111">
            <v>7.2451462110890041E-2</v>
          </cell>
          <cell r="AF111">
            <v>7.8045602605863254E-2</v>
          </cell>
          <cell r="AG111">
            <v>0.10445526020217132</v>
          </cell>
          <cell r="AH111">
            <v>0.10509286998202515</v>
          </cell>
          <cell r="AI111">
            <v>8.7842586085734489E-2</v>
          </cell>
          <cell r="AJ111">
            <v>9.4040711061987761E-2</v>
          </cell>
          <cell r="AK111">
            <v>7.8796561604584633E-2</v>
          </cell>
          <cell r="AL111">
            <v>0.10649009521724859</v>
          </cell>
          <cell r="AM111">
            <v>0.10832784003515719</v>
          </cell>
          <cell r="AN111">
            <v>9.5646904353095669E-2</v>
          </cell>
          <cell r="AO111">
            <v>9.7655822105378404E-2</v>
          </cell>
          <cell r="AP111">
            <v>0.10867702851548161</v>
          </cell>
          <cell r="AQ111">
            <v>0.14191054665930436</v>
          </cell>
          <cell r="AR111">
            <v>0.12355645251709829</v>
          </cell>
          <cell r="AS111">
            <v>0.10539731796520001</v>
          </cell>
          <cell r="AT111">
            <v>0.12016606005459506</v>
          </cell>
          <cell r="AU111">
            <v>8.2457851031706011E-2</v>
          </cell>
          <cell r="AV111">
            <v>0.11234081084238809</v>
          </cell>
          <cell r="AW111">
            <v>0.11891891891891886</v>
          </cell>
          <cell r="AX111">
            <v>0.10568008200258944</v>
          </cell>
          <cell r="AY111">
            <v>0.10546334672789912</v>
          </cell>
          <cell r="AZ111">
            <v>9.9511320331764255E-2</v>
          </cell>
          <cell r="BA111">
            <v>0.1194117647058824</v>
          </cell>
          <cell r="BB111">
            <v>0.11768467358789365</v>
          </cell>
          <cell r="BC111">
            <v>0.10140236148009241</v>
          </cell>
          <cell r="BD111">
            <v>0.10977942970323423</v>
          </cell>
          <cell r="BE111">
            <v>9.8948908238517819E-2</v>
          </cell>
          <cell r="BF111">
            <v>0.11961161026815818</v>
          </cell>
          <cell r="BG111">
            <v>0.126320032314747</v>
          </cell>
          <cell r="BH111">
            <v>0.11043633206341918</v>
          </cell>
          <cell r="BI111">
            <v>0.11424991082823902</v>
          </cell>
        </row>
        <row r="112">
          <cell r="A112" t="str">
            <v>Extraordinary Credits</v>
          </cell>
          <cell r="P112">
            <v>3.6818851251840946E-3</v>
          </cell>
          <cell r="Q112">
            <v>2.9657589646805076E-2</v>
          </cell>
          <cell r="R112">
            <v>3.4423407917383818E-4</v>
          </cell>
          <cell r="S112">
            <v>-4.6661208151382817E-3</v>
          </cell>
          <cell r="T112">
            <v>1.2352941176470589E-2</v>
          </cell>
          <cell r="U112">
            <v>7.9480680561921976E-3</v>
          </cell>
          <cell r="V112">
            <v>3.377478580171359E-3</v>
          </cell>
          <cell r="W112">
            <v>0</v>
          </cell>
          <cell r="X112">
            <v>-0.11469115191986645</v>
          </cell>
          <cell r="Y112">
            <v>0</v>
          </cell>
          <cell r="Z112">
            <v>-3.3619806232520977E-2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</row>
        <row r="114">
          <cell r="A114" t="str">
            <v>Net Income</v>
          </cell>
          <cell r="P114">
            <v>9.7079037800687287E-2</v>
          </cell>
          <cell r="Q114">
            <v>9.9083310865462362E-2</v>
          </cell>
          <cell r="R114">
            <v>9.5811818703384996E-2</v>
          </cell>
          <cell r="S114">
            <v>9.1248180494905351E-2</v>
          </cell>
          <cell r="T114">
            <v>9.2557719333467209E-2</v>
          </cell>
          <cell r="U114">
            <v>9.4239490926739819E-2</v>
          </cell>
          <cell r="V114">
            <v>6.0954712362301003E-2</v>
          </cell>
          <cell r="W114">
            <v>9.9029554477282844E-2</v>
          </cell>
          <cell r="X114">
            <v>-3.4474123539232147E-2</v>
          </cell>
          <cell r="Y114">
            <v>7.590027700831016E-2</v>
          </cell>
          <cell r="Z114">
            <v>4.5070914902117398E-2</v>
          </cell>
          <cell r="AA114">
            <v>4.8161028559384533E-2</v>
          </cell>
          <cell r="AB114">
            <v>8.0311115130686367E-2</v>
          </cell>
          <cell r="AC114">
            <v>7.739163893510824E-2</v>
          </cell>
          <cell r="AD114">
            <v>7.8131134668237248E-2</v>
          </cell>
          <cell r="AE114">
            <v>7.2451462110890041E-2</v>
          </cell>
          <cell r="AF114">
            <v>7.8045602605863254E-2</v>
          </cell>
          <cell r="AG114">
            <v>0.10445526020217132</v>
          </cell>
          <cell r="AH114">
            <v>0.10509286998202515</v>
          </cell>
          <cell r="AI114">
            <v>8.7842586085734489E-2</v>
          </cell>
          <cell r="AJ114">
            <v>9.4040711061987761E-2</v>
          </cell>
          <cell r="AK114">
            <v>7.8796561604584633E-2</v>
          </cell>
          <cell r="AL114">
            <v>0.10649009521724859</v>
          </cell>
          <cell r="AM114">
            <v>0.10832784003515719</v>
          </cell>
          <cell r="AN114">
            <v>9.5646904353095669E-2</v>
          </cell>
          <cell r="AO114">
            <v>9.7655822105378404E-2</v>
          </cell>
          <cell r="AP114">
            <v>0.10867702851548161</v>
          </cell>
          <cell r="AQ114">
            <v>0.14191054665930436</v>
          </cell>
          <cell r="AR114">
            <v>0.12355645251709829</v>
          </cell>
          <cell r="AS114">
            <v>0.10539731796520001</v>
          </cell>
          <cell r="AT114">
            <v>0.12016606005459506</v>
          </cell>
          <cell r="AU114">
            <v>8.2457851031706011E-2</v>
          </cell>
          <cell r="AV114">
            <v>0.11234081084238809</v>
          </cell>
          <cell r="AW114">
            <v>0.11891891891891886</v>
          </cell>
          <cell r="AX114">
            <v>0.10568008200258944</v>
          </cell>
          <cell r="AY114">
            <v>0.10546334672789912</v>
          </cell>
          <cell r="AZ114">
            <v>9.9511320331764255E-2</v>
          </cell>
          <cell r="BA114">
            <v>0.1194117647058824</v>
          </cell>
          <cell r="BB114">
            <v>0.11768467358789365</v>
          </cell>
          <cell r="BC114">
            <v>0.10140236148009241</v>
          </cell>
          <cell r="BD114">
            <v>0.10977942970323423</v>
          </cell>
          <cell r="BE114">
            <v>9.8948908238517819E-2</v>
          </cell>
          <cell r="BF114">
            <v>0.11961161026815818</v>
          </cell>
          <cell r="BG114">
            <v>0.126320032314747</v>
          </cell>
          <cell r="BH114">
            <v>0.11043633206341918</v>
          </cell>
          <cell r="BI114">
            <v>0.11424991082823902</v>
          </cell>
        </row>
        <row r="116">
          <cell r="A116" t="str">
            <v>Source:  Corning Inc. financial statements; Salomon Smith Barney estimates.</v>
          </cell>
        </row>
        <row r="117">
          <cell r="A117" t="str">
            <v>Corning Inc.—Quarterly Income Statement  (Year-To-Year Percentage Change)</v>
          </cell>
        </row>
        <row r="119">
          <cell r="P119" t="str">
            <v xml:space="preserve">   Year</v>
          </cell>
          <cell r="R119" t="str">
            <v>1992</v>
          </cell>
          <cell r="U119" t="str">
            <v xml:space="preserve">   Year</v>
          </cell>
          <cell r="W119" t="str">
            <v xml:space="preserve">1993 </v>
          </cell>
          <cell r="Z119" t="str">
            <v xml:space="preserve">   Year</v>
          </cell>
          <cell r="AB119" t="str">
            <v>1994</v>
          </cell>
          <cell r="AE119" t="str">
            <v xml:space="preserve">   Year</v>
          </cell>
          <cell r="AG119" t="str">
            <v xml:space="preserve"> 1995</v>
          </cell>
          <cell r="AJ119" t="str">
            <v xml:space="preserve">   Year</v>
          </cell>
          <cell r="AL119" t="str">
            <v xml:space="preserve"> 1996</v>
          </cell>
          <cell r="AO119" t="str">
            <v xml:space="preserve">   Year</v>
          </cell>
          <cell r="AQ119" t="str">
            <v>1997</v>
          </cell>
          <cell r="AT119" t="str">
            <v xml:space="preserve">   Year</v>
          </cell>
          <cell r="AV119">
            <v>1998</v>
          </cell>
          <cell r="AY119" t="str">
            <v xml:space="preserve">   Year</v>
          </cell>
          <cell r="BA119" t="str">
            <v>Estimated 1999</v>
          </cell>
          <cell r="BD119" t="str">
            <v xml:space="preserve">   Year</v>
          </cell>
          <cell r="BF119" t="str">
            <v>Estimated 2000</v>
          </cell>
          <cell r="BI119" t="str">
            <v xml:space="preserve">   Year</v>
          </cell>
        </row>
        <row r="120">
          <cell r="P120" t="str">
            <v xml:space="preserve">   1991</v>
          </cell>
          <cell r="Q120" t="str">
            <v>1Q</v>
          </cell>
          <cell r="R120" t="str">
            <v>2Q</v>
          </cell>
          <cell r="S120" t="str">
            <v>3Q</v>
          </cell>
          <cell r="T120" t="str">
            <v>4Q</v>
          </cell>
          <cell r="U120" t="str">
            <v xml:space="preserve">   1992</v>
          </cell>
          <cell r="V120" t="str">
            <v>1Q</v>
          </cell>
          <cell r="W120" t="str">
            <v>2Q</v>
          </cell>
          <cell r="X120" t="str">
            <v>3Q</v>
          </cell>
          <cell r="Y120" t="str">
            <v>4Q</v>
          </cell>
          <cell r="Z120" t="str">
            <v xml:space="preserve">   1993</v>
          </cell>
          <cell r="AA120" t="str">
            <v>1Q</v>
          </cell>
          <cell r="AB120" t="str">
            <v>2Q</v>
          </cell>
          <cell r="AC120" t="str">
            <v>3Q</v>
          </cell>
          <cell r="AD120" t="str">
            <v>4Q</v>
          </cell>
          <cell r="AE120" t="str">
            <v xml:space="preserve">   1994</v>
          </cell>
          <cell r="AF120" t="str">
            <v>1QA</v>
          </cell>
          <cell r="AG120" t="str">
            <v>2QA</v>
          </cell>
          <cell r="AH120" t="str">
            <v>3QA</v>
          </cell>
          <cell r="AI120" t="str">
            <v>4Q</v>
          </cell>
          <cell r="AJ120" t="str">
            <v xml:space="preserve">   1995</v>
          </cell>
          <cell r="AK120" t="str">
            <v>1Q</v>
          </cell>
          <cell r="AL120" t="str">
            <v>2Q</v>
          </cell>
          <cell r="AM120" t="str">
            <v>3Q</v>
          </cell>
          <cell r="AN120" t="str">
            <v>4Q</v>
          </cell>
          <cell r="AO120" t="str">
            <v xml:space="preserve">   1996</v>
          </cell>
          <cell r="AP120" t="str">
            <v>1Q</v>
          </cell>
          <cell r="AQ120" t="str">
            <v>2Q</v>
          </cell>
          <cell r="AR120" t="str">
            <v>3Q</v>
          </cell>
          <cell r="AS120" t="str">
            <v>4Q</v>
          </cell>
          <cell r="AT120" t="str">
            <v xml:space="preserve">   1997</v>
          </cell>
          <cell r="AU120" t="str">
            <v>1Q</v>
          </cell>
          <cell r="AV120" t="str">
            <v>2Q</v>
          </cell>
          <cell r="AW120" t="str">
            <v>3Q</v>
          </cell>
          <cell r="AX120" t="str">
            <v>4Q</v>
          </cell>
          <cell r="AY120">
            <v>1998</v>
          </cell>
          <cell r="AZ120" t="str">
            <v>1QA</v>
          </cell>
          <cell r="BA120" t="str">
            <v>2QA</v>
          </cell>
          <cell r="BB120" t="str">
            <v>3QA</v>
          </cell>
          <cell r="BC120" t="str">
            <v>4Q</v>
          </cell>
          <cell r="BD120" t="str">
            <v xml:space="preserve">   1999E</v>
          </cell>
          <cell r="BE120" t="str">
            <v>1Q</v>
          </cell>
          <cell r="BF120" t="str">
            <v>2Q</v>
          </cell>
          <cell r="BG120" t="str">
            <v>3Q</v>
          </cell>
          <cell r="BH120" t="str">
            <v>4Q</v>
          </cell>
          <cell r="BI120" t="str">
            <v>2000E</v>
          </cell>
        </row>
        <row r="122">
          <cell r="A122" t="str">
            <v>Net Sales</v>
          </cell>
          <cell r="U122">
            <v>0.13791728031418748</v>
          </cell>
          <cell r="V122">
            <v>0.10137503370180645</v>
          </cell>
          <cell r="W122">
            <v>4.0504876649454902E-2</v>
          </cell>
          <cell r="X122">
            <v>8.9883551673944684E-2</v>
          </cell>
          <cell r="Y122">
            <v>8.7131098173057531E-2</v>
          </cell>
          <cell r="Z122">
            <v>7.983929678863233E-2</v>
          </cell>
          <cell r="AA122">
            <v>0.16144430844553237</v>
          </cell>
          <cell r="AB122">
            <v>0.21934274371415974</v>
          </cell>
          <cell r="AC122">
            <v>0.2040066777963272</v>
          </cell>
          <cell r="AD122">
            <v>0.17590027700831024</v>
          </cell>
          <cell r="AE122">
            <v>0.19119556532161397</v>
          </cell>
          <cell r="AF122">
            <v>-0.19116872167773213</v>
          </cell>
          <cell r="AG122">
            <v>-0.27530071447951532</v>
          </cell>
          <cell r="AH122">
            <v>-0.42145036051026075</v>
          </cell>
          <cell r="AI122">
            <v>-0.32956419316843344</v>
          </cell>
          <cell r="AJ122">
            <v>-0.3172413793103448</v>
          </cell>
          <cell r="AK122">
            <v>9.1335504885993624E-2</v>
          </cell>
          <cell r="AL122">
            <v>0.14027205790590314</v>
          </cell>
          <cell r="AM122">
            <v>9.0713001797483539E-2</v>
          </cell>
          <cell r="AN122">
            <v>0.15963925977980797</v>
          </cell>
          <cell r="AO122">
            <v>0.12112001473703593</v>
          </cell>
          <cell r="AP122">
            <v>-2.4474689589302767E-2</v>
          </cell>
          <cell r="AQ122">
            <v>-8.9744992886068298E-3</v>
          </cell>
          <cell r="AR122">
            <v>-2.0105471324983637E-2</v>
          </cell>
          <cell r="AS122">
            <v>-8.8677911322088798E-2</v>
          </cell>
          <cell r="AT122">
            <v>-3.6915324789133508E-2</v>
          </cell>
          <cell r="AU122">
            <v>-2.7291641169991498E-2</v>
          </cell>
          <cell r="AV122">
            <v>-5.4776366648260688E-2</v>
          </cell>
          <cell r="AW122">
            <v>1.6369548155622748E-2</v>
          </cell>
          <cell r="AX122">
            <v>2.7152831652443865E-2</v>
          </cell>
          <cell r="AY122">
            <v>-9.3266606005459884E-3</v>
          </cell>
          <cell r="AZ122">
            <v>0.12254655259184721</v>
          </cell>
          <cell r="BA122">
            <v>0.19172800560813186</v>
          </cell>
          <cell r="BB122">
            <v>0.25383342526199648</v>
          </cell>
          <cell r="BC122">
            <v>0.24279240397065172</v>
          </cell>
          <cell r="BD122">
            <v>0.20568886337543058</v>
          </cell>
          <cell r="BE122">
            <v>0.25658372562205778</v>
          </cell>
          <cell r="BF122">
            <v>0.23573529411764693</v>
          </cell>
          <cell r="BG122">
            <v>0.1100000000000001</v>
          </cell>
          <cell r="BH122">
            <v>0.10000000000000009</v>
          </cell>
          <cell r="BI122">
            <v>0.16892315896224819</v>
          </cell>
        </row>
        <row r="124">
          <cell r="A124" t="str">
            <v>Cost Of Goods Sold</v>
          </cell>
          <cell r="U124">
            <v>0.13660146123026173</v>
          </cell>
          <cell r="V124">
            <v>8.947583947583948E-2</v>
          </cell>
          <cell r="W124">
            <v>-1.250868658790838E-2</v>
          </cell>
          <cell r="X124">
            <v>0.11252115059221657</v>
          </cell>
          <cell r="Y124">
            <v>0.10876038238520613</v>
          </cell>
          <cell r="Z124">
            <v>7.7012399950234123E-2</v>
          </cell>
          <cell r="AA124">
            <v>0.16914113888366855</v>
          </cell>
          <cell r="AB124">
            <v>0.22466572836030974</v>
          </cell>
          <cell r="AC124">
            <v>0.16337135614702158</v>
          </cell>
          <cell r="AD124">
            <v>0.16579505300353348</v>
          </cell>
          <cell r="AE124">
            <v>0.17862918752406598</v>
          </cell>
          <cell r="AF124">
            <v>-0.21909660826233723</v>
          </cell>
          <cell r="AG124">
            <v>-0.28415457549202705</v>
          </cell>
          <cell r="AH124">
            <v>-0.4448196971347641</v>
          </cell>
          <cell r="AI124">
            <v>-0.34662948593598453</v>
          </cell>
          <cell r="AJ124">
            <v>-0.33594694370936651</v>
          </cell>
          <cell r="AK124">
            <v>6.4223960477562736E-2</v>
          </cell>
          <cell r="AL124">
            <v>0.14128035320088306</v>
          </cell>
          <cell r="AM124">
            <v>8.163265306122458E-2</v>
          </cell>
          <cell r="AN124">
            <v>0.15420300612358506</v>
          </cell>
          <cell r="AO124">
            <v>0.11133523565876224</v>
          </cell>
          <cell r="AP124">
            <v>-7.988394584139269E-2</v>
          </cell>
          <cell r="AQ124">
            <v>-9.3898364691401559E-2</v>
          </cell>
          <cell r="AR124">
            <v>-4.7714078374455848E-2</v>
          </cell>
          <cell r="AS124">
            <v>-0.15369774919614154</v>
          </cell>
          <cell r="AT124">
            <v>-9.5887378812696378E-2</v>
          </cell>
          <cell r="AU124">
            <v>8.1984443977296761E-2</v>
          </cell>
          <cell r="AV124">
            <v>2.9303318455268901E-2</v>
          </cell>
          <cell r="AW124">
            <v>4.8009144598971432E-2</v>
          </cell>
          <cell r="AX124">
            <v>6.1360182370820748E-2</v>
          </cell>
          <cell r="AY124">
            <v>5.4644273613082994E-2</v>
          </cell>
          <cell r="AZ124">
            <v>6.5280746065669248E-2</v>
          </cell>
          <cell r="BA124">
            <v>0.17213423831070895</v>
          </cell>
          <cell r="BB124">
            <v>0.26649700054535552</v>
          </cell>
          <cell r="BC124">
            <v>0.27407331304814742</v>
          </cell>
          <cell r="BD124">
            <v>0.1971422814429642</v>
          </cell>
          <cell r="BE124">
            <v>0.2575073135144994</v>
          </cell>
          <cell r="BF124">
            <v>0.2367291298053722</v>
          </cell>
          <cell r="BG124">
            <v>0.10462445815989652</v>
          </cell>
          <cell r="BH124">
            <v>9.4660194174757351E-2</v>
          </cell>
          <cell r="BI124">
            <v>0.16623423464818687</v>
          </cell>
        </row>
        <row r="126">
          <cell r="A126" t="str">
            <v>Gross Income</v>
          </cell>
          <cell r="U126">
            <v>0.14037092379361837</v>
          </cell>
          <cell r="V126">
            <v>0.12430939226519344</v>
          </cell>
          <cell r="W126">
            <v>0.14362960459614738</v>
          </cell>
          <cell r="X126">
            <v>4.8717948717948767E-2</v>
          </cell>
          <cell r="Y126">
            <v>4.8589779391231325E-2</v>
          </cell>
          <cell r="Z126">
            <v>8.5093263449977252E-2</v>
          </cell>
          <cell r="AA126">
            <v>0.14706914706914698</v>
          </cell>
          <cell r="AB126">
            <v>0.21040189125295528</v>
          </cell>
          <cell r="AC126">
            <v>0.28239608801956018</v>
          </cell>
          <cell r="AD126">
            <v>0.1949400798934755</v>
          </cell>
          <cell r="AE126">
            <v>0.21437704219349341</v>
          </cell>
          <cell r="AF126">
            <v>-0.13800489596083221</v>
          </cell>
          <cell r="AG126">
            <v>-0.26025390625000022</v>
          </cell>
          <cell r="AH126">
            <v>-0.38055290753098203</v>
          </cell>
          <cell r="AI126">
            <v>-0.29819478493425466</v>
          </cell>
          <cell r="AJ126">
            <v>-0.28375058493214778</v>
          </cell>
          <cell r="AK126">
            <v>0.13809016684416053</v>
          </cell>
          <cell r="AL126">
            <v>0.13861386138613874</v>
          </cell>
          <cell r="AM126">
            <v>0.10495537088334883</v>
          </cell>
          <cell r="AN126">
            <v>0.16894252143537636</v>
          </cell>
          <cell r="AO126">
            <v>0.13736218864842731</v>
          </cell>
          <cell r="AP126">
            <v>6.4878353087960194E-2</v>
          </cell>
          <cell r="AQ126">
            <v>0.13101449275362342</v>
          </cell>
          <cell r="AR126">
            <v>2.2284122562674202E-2</v>
          </cell>
          <cell r="AS126">
            <v>2.1189894050529512E-2</v>
          </cell>
          <cell r="AT126">
            <v>5.8734831622029304E-2</v>
          </cell>
          <cell r="AU126">
            <v>-0.17955477445811396</v>
          </cell>
          <cell r="AV126">
            <v>-0.16581240389543839</v>
          </cell>
          <cell r="AW126">
            <v>-2.8882833787466033E-2</v>
          </cell>
          <cell r="AX126">
            <v>-2.0750199521149426E-2</v>
          </cell>
          <cell r="AY126">
            <v>-9.7931502204136711E-2</v>
          </cell>
          <cell r="AZ126">
            <v>0.22777579435915807</v>
          </cell>
          <cell r="BA126">
            <v>0.22365591397849438</v>
          </cell>
          <cell r="BB126">
            <v>0.23428731762065058</v>
          </cell>
          <cell r="BC126">
            <v>0.19531442542787314</v>
          </cell>
          <cell r="BD126">
            <v>0.2195287873092242</v>
          </cell>
          <cell r="BE126">
            <v>0.25511119511485858</v>
          </cell>
          <cell r="BF126">
            <v>0.23418403213658046</v>
          </cell>
          <cell r="BG126">
            <v>0.11851361673107563</v>
          </cell>
          <cell r="BH126">
            <v>0.1086387434554974</v>
          </cell>
          <cell r="BI126">
            <v>0.17319754295068379</v>
          </cell>
        </row>
        <row r="127">
          <cell r="A127" t="str">
            <v>Gross Margin</v>
          </cell>
          <cell r="U127">
            <v>2.1562582112764073E-3</v>
          </cell>
          <cell r="V127">
            <v>2.0823387004064386E-2</v>
          </cell>
          <cell r="W127">
            <v>9.911027834753261E-2</v>
          </cell>
          <cell r="X127">
            <v>-3.7770643379992475E-2</v>
          </cell>
          <cell r="Y127">
            <v>-3.5452319270965038E-2</v>
          </cell>
          <cell r="Z127">
            <v>4.8655079297170722E-3</v>
          </cell>
          <cell r="AA127">
            <v>-1.2376970012126565E-2</v>
          </cell>
          <cell r="AB127">
            <v>-7.3325178726781903E-3</v>
          </cell>
          <cell r="AC127">
            <v>6.510712246771555E-2</v>
          </cell>
          <cell r="AD127">
            <v>1.6191681605523423E-2</v>
          </cell>
          <cell r="AE127">
            <v>1.9460680971911115E-2</v>
          </cell>
          <cell r="AF127">
            <v>6.5729191169727974E-2</v>
          </cell>
          <cell r="AG127">
            <v>2.0762830225102835E-2</v>
          </cell>
          <cell r="AH127">
            <v>7.0689617947647054E-2</v>
          </cell>
          <cell r="AI127">
            <v>4.678957763671443E-2</v>
          </cell>
          <cell r="AJ127">
            <v>4.9052173584227754E-2</v>
          </cell>
          <cell r="AK127">
            <v>4.2841694189223123E-2</v>
          </cell>
          <cell r="AL127">
            <v>-1.4542113070887819E-3</v>
          </cell>
          <cell r="AM127">
            <v>1.3057852122780211E-2</v>
          </cell>
          <cell r="AN127">
            <v>8.0225480269913163E-3</v>
          </cell>
          <cell r="AO127">
            <v>1.4487453348338786E-2</v>
          </cell>
          <cell r="AP127">
            <v>9.1594796899370223E-2</v>
          </cell>
          <cell r="AQ127">
            <v>0.14125670019766523</v>
          </cell>
          <cell r="AR127">
            <v>4.3259343375430026E-2</v>
          </cell>
          <cell r="AS127">
            <v>0.12055869899083427</v>
          </cell>
          <cell r="AT127">
            <v>9.9316455627559641E-2</v>
          </cell>
          <cell r="AU127">
            <v>-0.15653523680136494</v>
          </cell>
          <cell r="AV127">
            <v>-0.11747065279509217</v>
          </cell>
          <cell r="AW127">
            <v>-4.4523551522383964E-2</v>
          </cell>
          <cell r="AX127">
            <v>-4.6636712373687272E-2</v>
          </cell>
          <cell r="AY127">
            <v>-8.9439008883900328E-2</v>
          </cell>
          <cell r="AZ127">
            <v>9.374153929237683E-2</v>
          </cell>
          <cell r="BA127">
            <v>2.6791271347248236E-2</v>
          </cell>
          <cell r="BB127">
            <v>-1.5589078459334882E-2</v>
          </cell>
          <cell r="BC127">
            <v>-3.8202662320021452E-2</v>
          </cell>
          <cell r="BD127">
            <v>1.147885192789122E-2</v>
          </cell>
          <cell r="BE127">
            <v>-1.1718522826403843E-3</v>
          </cell>
          <cell r="BF127">
            <v>-1.2553351744912788E-3</v>
          </cell>
          <cell r="BG127">
            <v>7.6699249829510485E-3</v>
          </cell>
          <cell r="BH127">
            <v>7.8534031413612926E-3</v>
          </cell>
          <cell r="BI127">
            <v>3.6566851770052367E-3</v>
          </cell>
        </row>
        <row r="129">
          <cell r="A129" t="str">
            <v>SG&amp;A</v>
          </cell>
          <cell r="U129">
            <v>0.11196787148594356</v>
          </cell>
          <cell r="V129">
            <v>0.12474983322214794</v>
          </cell>
          <cell r="W129">
            <v>8.7384615384615394E-2</v>
          </cell>
          <cell r="X129">
            <v>0.12795477903391572</v>
          </cell>
          <cell r="Y129">
            <v>0.12958963282937375</v>
          </cell>
          <cell r="Z129">
            <v>0.11817393816815969</v>
          </cell>
          <cell r="AA129">
            <v>0.10142348754448394</v>
          </cell>
          <cell r="AB129">
            <v>0.14487832484436902</v>
          </cell>
          <cell r="AC129">
            <v>0.11708428246013658</v>
          </cell>
          <cell r="AD129">
            <v>0.14005736137667313</v>
          </cell>
          <cell r="AE129">
            <v>0.12622739018087858</v>
          </cell>
          <cell r="AF129">
            <v>-0.29402261712439415</v>
          </cell>
          <cell r="AG129">
            <v>-0.34799802273850722</v>
          </cell>
          <cell r="AH129">
            <v>-0.41884176182707988</v>
          </cell>
          <cell r="AI129">
            <v>-0.36813417190775688</v>
          </cell>
          <cell r="AJ129">
            <v>-0.36193644602500863</v>
          </cell>
          <cell r="AK129">
            <v>0.20823798627002299</v>
          </cell>
          <cell r="AL129">
            <v>0.12509476876421521</v>
          </cell>
          <cell r="AM129">
            <v>0.14596491228070185</v>
          </cell>
          <cell r="AN129">
            <v>0.12607830126078312</v>
          </cell>
          <cell r="AO129">
            <v>0.15030564545127634</v>
          </cell>
          <cell r="AP129">
            <v>-0.18686868686868685</v>
          </cell>
          <cell r="AQ129">
            <v>-6.4016172506738522E-2</v>
          </cell>
          <cell r="AR129">
            <v>-0.17942437232088182</v>
          </cell>
          <cell r="AS129">
            <v>-0.17560400707130219</v>
          </cell>
          <cell r="AT129">
            <v>-0.15348546420756481</v>
          </cell>
          <cell r="AU129">
            <v>-0.12344720496894412</v>
          </cell>
          <cell r="AV129">
            <v>-8.8552915766738738E-2</v>
          </cell>
          <cell r="AW129">
            <v>-0.15970149253731347</v>
          </cell>
          <cell r="AX129">
            <v>-3.0736240171551188E-2</v>
          </cell>
          <cell r="AY129">
            <v>-9.9519940915804961E-2</v>
          </cell>
          <cell r="AZ129">
            <v>0.21169176262178913</v>
          </cell>
          <cell r="BA129">
            <v>0.11611374407582931</v>
          </cell>
          <cell r="BB129">
            <v>0.43072824156305511</v>
          </cell>
          <cell r="BC129">
            <v>0.20587389380530974</v>
          </cell>
          <cell r="BD129">
            <v>0.23583452942382599</v>
          </cell>
          <cell r="BE129">
            <v>0.19529605263157879</v>
          </cell>
          <cell r="BF129">
            <v>0.16301544585987249</v>
          </cell>
          <cell r="BG129">
            <v>3.0275749999999713E-2</v>
          </cell>
          <cell r="BH129">
            <v>2.5200499999999959E-2</v>
          </cell>
          <cell r="BI129">
            <v>9.747319574501434E-2</v>
          </cell>
        </row>
        <row r="130">
          <cell r="A130" t="str">
            <v>Research &amp; Development</v>
          </cell>
          <cell r="U130">
            <v>0.1560826319816373</v>
          </cell>
          <cell r="V130">
            <v>0.20833333333333348</v>
          </cell>
          <cell r="W130">
            <v>0.19519519519519513</v>
          </cell>
          <cell r="X130">
            <v>0.1576576576576576</v>
          </cell>
          <cell r="Y130">
            <v>4.7393364928909998E-2</v>
          </cell>
          <cell r="Z130">
            <v>0.14559894109861005</v>
          </cell>
          <cell r="AA130">
            <v>1.3262599469495928E-2</v>
          </cell>
          <cell r="AB130">
            <v>3.2663316582914659E-2</v>
          </cell>
          <cell r="AC130">
            <v>4.0856031128404746E-2</v>
          </cell>
          <cell r="AD130">
            <v>-2.2624434389140191E-3</v>
          </cell>
          <cell r="AE130">
            <v>2.1952628538417063E-2</v>
          </cell>
          <cell r="AF130">
            <v>0.14921465968586367</v>
          </cell>
          <cell r="AG130">
            <v>5.1094890510948954E-2</v>
          </cell>
          <cell r="AH130">
            <v>-0.20934579439252343</v>
          </cell>
          <cell r="AI130">
            <v>4.9886621315192725E-2</v>
          </cell>
          <cell r="AJ130">
            <v>-6.7834934991518603E-3</v>
          </cell>
          <cell r="AK130">
            <v>3.1890660592255093E-2</v>
          </cell>
          <cell r="AL130">
            <v>3.935185185185186E-2</v>
          </cell>
          <cell r="AM130">
            <v>0.11820330969267134</v>
          </cell>
          <cell r="AN130">
            <v>0.16198704103671702</v>
          </cell>
          <cell r="AO130">
            <v>8.8787706317586812E-2</v>
          </cell>
          <cell r="AP130">
            <v>0.1258278145695364</v>
          </cell>
          <cell r="AQ130">
            <v>0.18930957683741645</v>
          </cell>
          <cell r="AR130">
            <v>0.4947145877378436</v>
          </cell>
          <cell r="AS130">
            <v>0.39776951672862459</v>
          </cell>
          <cell r="AT130">
            <v>0.30841610036591738</v>
          </cell>
          <cell r="AU130">
            <v>0.31568627450980391</v>
          </cell>
          <cell r="AV130">
            <v>0.40636704119850187</v>
          </cell>
          <cell r="AW130">
            <v>1.2729844413012614E-2</v>
          </cell>
          <cell r="AX130">
            <v>6.5159574468085069E-2</v>
          </cell>
          <cell r="AY130">
            <v>0.17419097083499779</v>
          </cell>
          <cell r="AZ130">
            <v>0.18628912071535031</v>
          </cell>
          <cell r="BA130">
            <v>0.12916111850865519</v>
          </cell>
          <cell r="BB130">
            <v>0.34776536312849182</v>
          </cell>
          <cell r="BC130">
            <v>0.22281523096129829</v>
          </cell>
          <cell r="BD130">
            <v>0.22098502892140193</v>
          </cell>
          <cell r="BE130">
            <v>0.22999999999999998</v>
          </cell>
          <cell r="BF130">
            <v>0.19999999999999996</v>
          </cell>
          <cell r="BG130">
            <v>6.0000000000000053E-2</v>
          </cell>
          <cell r="BH130">
            <v>6.0000000000000053E-2</v>
          </cell>
          <cell r="BI130">
            <v>0.13079330356209806</v>
          </cell>
        </row>
        <row r="132">
          <cell r="A132" t="str">
            <v>Operating Costs</v>
          </cell>
          <cell r="U132">
            <v>0.13215292030472758</v>
          </cell>
          <cell r="V132">
            <v>0.10291262135922352</v>
          </cell>
          <cell r="W132">
            <v>1.7500648172154465E-2</v>
          </cell>
          <cell r="X132">
            <v>0.11780215144484285</v>
          </cell>
          <cell r="Y132">
            <v>0.11022530329289437</v>
          </cell>
          <cell r="Z132">
            <v>8.8951023167209486E-2</v>
          </cell>
          <cell r="AA132">
            <v>0.14572047670639199</v>
          </cell>
          <cell r="AB132">
            <v>0.19696776659447091</v>
          </cell>
          <cell r="AC132">
            <v>0.14784413623926773</v>
          </cell>
          <cell r="AD132">
            <v>0.15246123425954816</v>
          </cell>
          <cell r="AE132">
            <v>0.15953274456138344</v>
          </cell>
          <cell r="AF132">
            <v>-0.21891252955082752</v>
          </cell>
          <cell r="AG132">
            <v>-0.28323576370409786</v>
          </cell>
          <cell r="AH132">
            <v>-0.42922899884925203</v>
          </cell>
          <cell r="AI132">
            <v>-0.33547047137439046</v>
          </cell>
          <cell r="AJ132">
            <v>-0.32729042462586677</v>
          </cell>
          <cell r="AK132">
            <v>9.0647699757869127E-2</v>
          </cell>
          <cell r="AL132">
            <v>0.13157113157113143</v>
          </cell>
          <cell r="AM132">
            <v>9.7062211981566726E-2</v>
          </cell>
          <cell r="AN132">
            <v>0.14893327897812214</v>
          </cell>
          <cell r="AO132">
            <v>0.1177428106348346</v>
          </cell>
          <cell r="AP132">
            <v>-9.0467600943527016E-2</v>
          </cell>
          <cell r="AQ132">
            <v>-7.1391076115485674E-2</v>
          </cell>
          <cell r="AR132">
            <v>-4.2268311892885158E-2</v>
          </cell>
          <cell r="AS132">
            <v>-0.12300413956238909</v>
          </cell>
          <cell r="AT132">
            <v>-8.2783171521035537E-2</v>
          </cell>
          <cell r="AU132">
            <v>5.9801678108314382E-2</v>
          </cell>
          <cell r="AV132">
            <v>3.462408140192208E-2</v>
          </cell>
          <cell r="AW132">
            <v>6.4418859649122417E-3</v>
          </cell>
          <cell r="AX132">
            <v>4.436952124072846E-2</v>
          </cell>
          <cell r="AY132">
            <v>3.5742008326864472E-2</v>
          </cell>
          <cell r="AZ132">
            <v>0.10076291924571734</v>
          </cell>
          <cell r="BA132">
            <v>0.15803851932796054</v>
          </cell>
          <cell r="BB132">
            <v>0.2996050660492986</v>
          </cell>
          <cell r="BC132">
            <v>0.25682949380165265</v>
          </cell>
          <cell r="BD132">
            <v>0.20595767671606224</v>
          </cell>
          <cell r="BE132">
            <v>0.2435147901137702</v>
          </cell>
          <cell r="BF132">
            <v>0.22076973637650377</v>
          </cell>
          <cell r="BG132">
            <v>8.7560812454154702E-2</v>
          </cell>
          <cell r="BH132">
            <v>7.9502631426926262E-2</v>
          </cell>
          <cell r="BI132">
            <v>0.15093481536978448</v>
          </cell>
        </row>
        <row r="134">
          <cell r="A134" t="str">
            <v>Operating Earnings</v>
          </cell>
          <cell r="U134">
            <v>0.18101430429128706</v>
          </cell>
          <cell r="V134">
            <v>8.7136929460580381E-2</v>
          </cell>
          <cell r="W134">
            <v>0.2177822177822184</v>
          </cell>
          <cell r="X134">
            <v>-8.5430463576159577E-2</v>
          </cell>
          <cell r="Y134">
            <v>-6.5799540933436318E-2</v>
          </cell>
          <cell r="Z134">
            <v>1.4534243558688376E-2</v>
          </cell>
          <cell r="AA134">
            <v>0.30916030534351258</v>
          </cell>
          <cell r="AB134">
            <v>0.36341263330598683</v>
          </cell>
          <cell r="AC134">
            <v>0.63504706734250793</v>
          </cell>
          <cell r="AD134">
            <v>0.36036036036036245</v>
          </cell>
          <cell r="AE134">
            <v>0.43477317126112558</v>
          </cell>
          <cell r="AF134">
            <v>3.6929057337221183E-2</v>
          </cell>
          <cell r="AG134">
            <v>-0.23044524669073452</v>
          </cell>
          <cell r="AH134">
            <v>-0.37953941541186931</v>
          </cell>
          <cell r="AI134">
            <v>-0.29018663455749549</v>
          </cell>
          <cell r="AJ134">
            <v>-0.25476550680786736</v>
          </cell>
          <cell r="AK134">
            <v>9.5595126522961982E-2</v>
          </cell>
          <cell r="AL134">
            <v>0.18608287724785155</v>
          </cell>
          <cell r="AM134">
            <v>5.9243397573162548E-2</v>
          </cell>
          <cell r="AN134">
            <v>0.22646310432569905</v>
          </cell>
          <cell r="AO134">
            <v>0.14007308160779441</v>
          </cell>
          <cell r="AP134">
            <v>0.38237810094097435</v>
          </cell>
          <cell r="AQ134">
            <v>0.30454845088991456</v>
          </cell>
          <cell r="AR134">
            <v>9.3665768194069132E-2</v>
          </cell>
          <cell r="AS134">
            <v>0.11203319502074649</v>
          </cell>
          <cell r="AT134">
            <v>0.21545584045584043</v>
          </cell>
          <cell r="AU134">
            <v>-0.38056930693069368</v>
          </cell>
          <cell r="AV134">
            <v>-0.37443153107630167</v>
          </cell>
          <cell r="AW134">
            <v>6.0998151571164394E-2</v>
          </cell>
          <cell r="AX134">
            <v>-5.2238805970149849E-2</v>
          </cell>
          <cell r="AY134">
            <v>-0.19645473190741203</v>
          </cell>
          <cell r="AZ134">
            <v>0.273726273726276</v>
          </cell>
          <cell r="BA134">
            <v>0.39095315024232713</v>
          </cell>
          <cell r="BB134">
            <v>5.8652729384436109E-2</v>
          </cell>
          <cell r="BC134">
            <v>0.17146482939632657</v>
          </cell>
          <cell r="BD134">
            <v>0.20425020966271523</v>
          </cell>
          <cell r="BE134">
            <v>0.33496658823529324</v>
          </cell>
          <cell r="BF134">
            <v>0.3094158972125427</v>
          </cell>
          <cell r="BG134">
            <v>0.22746416168403827</v>
          </cell>
          <cell r="BH134">
            <v>0.21174435601158614</v>
          </cell>
          <cell r="BI134">
            <v>0.2653309124588108</v>
          </cell>
        </row>
        <row r="136">
          <cell r="A136" t="str">
            <v>Royalty, Interest &amp; Dividend Inc.</v>
          </cell>
          <cell r="U136">
            <v>0.27898550724637672</v>
          </cell>
          <cell r="V136">
            <v>-0.43859649122807021</v>
          </cell>
          <cell r="W136">
            <v>-0.25</v>
          </cell>
          <cell r="X136">
            <v>4.4444444444444509E-2</v>
          </cell>
          <cell r="Y136">
            <v>0.17391304347826075</v>
          </cell>
          <cell r="Z136">
            <v>-0.15297450424929171</v>
          </cell>
          <cell r="AA136">
            <v>0.203125</v>
          </cell>
          <cell r="AB136">
            <v>-0.41666666666666663</v>
          </cell>
          <cell r="AC136">
            <v>9.5744680851063801E-2</v>
          </cell>
          <cell r="AD136">
            <v>-0.11111111111111105</v>
          </cell>
          <cell r="AE136">
            <v>-4.013377926421402E-2</v>
          </cell>
          <cell r="AF136">
            <v>-0.12987012987012991</v>
          </cell>
          <cell r="AG136">
            <v>1.5142857142857147</v>
          </cell>
          <cell r="AH136">
            <v>-0.34951456310679618</v>
          </cell>
          <cell r="AI136">
            <v>0.16666666666666674</v>
          </cell>
          <cell r="AJ136">
            <v>6.6202090592334617E-2</v>
          </cell>
          <cell r="AK136">
            <v>0.19402985074626855</v>
          </cell>
          <cell r="AL136">
            <v>-0.20454545454545459</v>
          </cell>
          <cell r="AM136">
            <v>0.34328358208955212</v>
          </cell>
          <cell r="AN136">
            <v>5.9523809523809534E-2</v>
          </cell>
          <cell r="AO136">
            <v>7.5163398692810413E-2</v>
          </cell>
          <cell r="AP136">
            <v>0.23750000000000004</v>
          </cell>
          <cell r="AQ136">
            <v>0.30000000000000004</v>
          </cell>
          <cell r="AR136">
            <v>4.4444444444444509E-2</v>
          </cell>
          <cell r="AS136">
            <v>2.2471910112359383E-2</v>
          </cell>
          <cell r="AT136">
            <v>0.13981762917933138</v>
          </cell>
          <cell r="AU136">
            <v>-8.0808080808080884E-2</v>
          </cell>
          <cell r="AV136">
            <v>0.31868131868131866</v>
          </cell>
          <cell r="AW136">
            <v>0.25531914893617014</v>
          </cell>
          <cell r="AX136">
            <v>0.70329670329670346</v>
          </cell>
          <cell r="AY136">
            <v>0.29066666666666685</v>
          </cell>
          <cell r="AZ136">
            <v>8.7912087912088044E-2</v>
          </cell>
          <cell r="BA136">
            <v>-6.6666666666666763E-2</v>
          </cell>
          <cell r="BB136">
            <v>-0.27966101694915257</v>
          </cell>
          <cell r="BC136">
            <v>-0.45161290322580649</v>
          </cell>
          <cell r="BD136">
            <v>-0.21280991735537191</v>
          </cell>
          <cell r="BE136">
            <v>-9.8484848484848397E-2</v>
          </cell>
          <cell r="BF136">
            <v>-0.20312499999999989</v>
          </cell>
          <cell r="BG136">
            <v>5.0000000000000044E-2</v>
          </cell>
          <cell r="BH136">
            <v>5.0000000000000044E-2</v>
          </cell>
          <cell r="BI136">
            <v>-6.2992125984251968E-2</v>
          </cell>
        </row>
        <row r="137">
          <cell r="A137" t="str">
            <v>Interest Expense</v>
          </cell>
          <cell r="U137">
            <v>7.745266781411364E-2</v>
          </cell>
          <cell r="V137">
            <v>0.1785714285714286</v>
          </cell>
          <cell r="W137">
            <v>0.31914893617021289</v>
          </cell>
          <cell r="X137">
            <v>0.6179775280898876</v>
          </cell>
          <cell r="Y137">
            <v>0.45508982035928147</v>
          </cell>
          <cell r="Z137">
            <v>0.40894568690095845</v>
          </cell>
          <cell r="AA137">
            <v>0.56363636363636371</v>
          </cell>
          <cell r="AB137">
            <v>0.39247311827956977</v>
          </cell>
          <cell r="AC137">
            <v>0.17708333333333326</v>
          </cell>
          <cell r="AD137">
            <v>2.0576131687242816E-2</v>
          </cell>
          <cell r="AE137">
            <v>0.25170068027210868</v>
          </cell>
          <cell r="AF137">
            <v>-0.37209302325581395</v>
          </cell>
          <cell r="AG137">
            <v>-0.30501930501930496</v>
          </cell>
          <cell r="AH137">
            <v>-0.4896755162241887</v>
          </cell>
          <cell r="AI137">
            <v>-0.282258064516129</v>
          </cell>
          <cell r="AJ137">
            <v>-0.37228260869565211</v>
          </cell>
          <cell r="AK137">
            <v>9.259259259259256E-2</v>
          </cell>
          <cell r="AL137">
            <v>1.6666666666666607E-2</v>
          </cell>
          <cell r="AM137">
            <v>2.8901734104046284E-2</v>
          </cell>
          <cell r="AN137">
            <v>-0.1404494382022472</v>
          </cell>
          <cell r="AO137">
            <v>-2.8860028860029363E-3</v>
          </cell>
          <cell r="AP137">
            <v>0.19774011299435035</v>
          </cell>
          <cell r="AQ137">
            <v>6.5573770491803129E-2</v>
          </cell>
          <cell r="AR137">
            <v>-8.9887640449438311E-2</v>
          </cell>
          <cell r="AS137">
            <v>-1.3071895424836666E-2</v>
          </cell>
          <cell r="AT137">
            <v>4.19681620839365E-2</v>
          </cell>
          <cell r="AU137">
            <v>-0.16981132075471683</v>
          </cell>
          <cell r="AV137">
            <v>-0.23589743589743584</v>
          </cell>
          <cell r="AW137">
            <v>-0.30246913580246904</v>
          </cell>
          <cell r="AX137">
            <v>-0.14569536423841056</v>
          </cell>
          <cell r="AY137">
            <v>-0.21250000000000002</v>
          </cell>
          <cell r="AZ137">
            <v>-7.3863636363636354E-2</v>
          </cell>
          <cell r="BA137">
            <v>0.15436241610738244</v>
          </cell>
          <cell r="BB137">
            <v>1</v>
          </cell>
          <cell r="BC137">
            <v>0.80449612403100779</v>
          </cell>
          <cell r="BD137">
            <v>0.39996472663139349</v>
          </cell>
          <cell r="BE137">
            <v>0.57090797546012295</v>
          </cell>
          <cell r="BF137">
            <v>0.48870930232558174</v>
          </cell>
          <cell r="BG137">
            <v>0.13300000000000023</v>
          </cell>
          <cell r="BH137">
            <v>0.10000000000000009</v>
          </cell>
          <cell r="BI137">
            <v>0.2903222555367988</v>
          </cell>
        </row>
        <row r="138">
          <cell r="A138" t="str">
            <v>Net Other Expense (Income)</v>
          </cell>
          <cell r="U138">
            <v>-2.3054755043227626E-2</v>
          </cell>
          <cell r="V138">
            <v>-0.69902912621359226</v>
          </cell>
          <cell r="W138">
            <v>2.2307692307692308</v>
          </cell>
          <cell r="X138">
            <v>1.6052631578947372</v>
          </cell>
          <cell r="Y138">
            <v>-4.0697674418604612E-2</v>
          </cell>
          <cell r="Z138">
            <v>0.11799410029498492</v>
          </cell>
          <cell r="AA138">
            <v>0.87096774193548376</v>
          </cell>
          <cell r="AB138">
            <v>-0.64285714285714279</v>
          </cell>
          <cell r="AC138">
            <v>1.7777777777777777</v>
          </cell>
          <cell r="AD138">
            <v>-0.92727272727272725</v>
          </cell>
          <cell r="AE138">
            <v>-1.055408970976246E-2</v>
          </cell>
          <cell r="AF138">
            <v>0.5</v>
          </cell>
          <cell r="AG138">
            <v>-0.5</v>
          </cell>
          <cell r="AH138">
            <v>-0.82181818181818178</v>
          </cell>
          <cell r="AI138">
            <v>4.166666666666667</v>
          </cell>
          <cell r="AJ138">
            <v>-0.43199999999999994</v>
          </cell>
          <cell r="AK138">
            <v>-0.18390804597701149</v>
          </cell>
          <cell r="AL138">
            <v>1.7333333333333329</v>
          </cell>
          <cell r="AM138">
            <v>0.73469387755102034</v>
          </cell>
          <cell r="AN138">
            <v>1.9677419354838706</v>
          </cell>
          <cell r="AO138">
            <v>0.7887323943661968</v>
          </cell>
          <cell r="AP138">
            <v>-4.2253521126760507E-2</v>
          </cell>
          <cell r="AQ138">
            <v>-1.4390243902439024</v>
          </cell>
          <cell r="AR138">
            <v>-0.3647058823529411</v>
          </cell>
          <cell r="AS138">
            <v>-0.53804347826086951</v>
          </cell>
          <cell r="AT138">
            <v>-0.50393700787401574</v>
          </cell>
          <cell r="AU138">
            <v>2.9852941176470593</v>
          </cell>
          <cell r="AV138">
            <v>-2.4444444444444446</v>
          </cell>
          <cell r="AW138">
            <v>0.98148148148148118</v>
          </cell>
          <cell r="AX138">
            <v>0.8</v>
          </cell>
          <cell r="AY138">
            <v>1.9470899470899474</v>
          </cell>
          <cell r="AZ138">
            <v>-0.6346863468634687</v>
          </cell>
          <cell r="BA138">
            <v>3.115384615384615</v>
          </cell>
          <cell r="BB138">
            <v>0.11214953271028039</v>
          </cell>
          <cell r="BC138">
            <v>-0.22222222222222221</v>
          </cell>
          <cell r="BD138">
            <v>-0.20287253141831241</v>
          </cell>
          <cell r="BE138">
            <v>0.14999999999999991</v>
          </cell>
          <cell r="BF138">
            <v>0.14999999999999991</v>
          </cell>
          <cell r="BG138">
            <v>0.14999999999999991</v>
          </cell>
          <cell r="BH138">
            <v>0.14999999999999991</v>
          </cell>
          <cell r="BI138">
            <v>0.15000000000000013</v>
          </cell>
        </row>
        <row r="140">
          <cell r="A140" t="str">
            <v>Pretax Income</v>
          </cell>
          <cell r="U140">
            <v>0.23050422799874681</v>
          </cell>
          <cell r="V140">
            <v>0.10101010101010033</v>
          </cell>
          <cell r="W140">
            <v>0.10393873085339234</v>
          </cell>
          <cell r="X140">
            <v>-0.2138728323699427</v>
          </cell>
          <cell r="Y140">
            <v>-0.13789778206364645</v>
          </cell>
          <cell r="Z140">
            <v>-7.2283023670144053E-2</v>
          </cell>
          <cell r="AA140">
            <v>0.20795107033639271</v>
          </cell>
          <cell r="AB140">
            <v>0.39544103072348658</v>
          </cell>
          <cell r="AC140">
            <v>0.60569852941176783</v>
          </cell>
          <cell r="AD140">
            <v>0.64765100671141251</v>
          </cell>
          <cell r="AE140">
            <v>0.48641975308642138</v>
          </cell>
          <cell r="AF140">
            <v>0.12025316455696267</v>
          </cell>
          <cell r="AG140">
            <v>-0.1676136363636368</v>
          </cell>
          <cell r="AH140">
            <v>-0.28677733257012106</v>
          </cell>
          <cell r="AI140">
            <v>-0.30549898167006106</v>
          </cell>
          <cell r="AJ140">
            <v>-0.20155038759690003</v>
          </cell>
          <cell r="AK140">
            <v>0.13107344632768414</v>
          </cell>
          <cell r="AL140">
            <v>0.16296928327645199</v>
          </cell>
          <cell r="AM140">
            <v>5.2166934189406877E-2</v>
          </cell>
          <cell r="AN140">
            <v>0.17106549364613777</v>
          </cell>
          <cell r="AO140">
            <v>0.12644475265834365</v>
          </cell>
          <cell r="AP140">
            <v>0.43356643356643243</v>
          </cell>
          <cell r="AQ140">
            <v>0.38884812912692612</v>
          </cell>
          <cell r="AR140">
            <v>0.14492753623188315</v>
          </cell>
          <cell r="AS140">
            <v>0.22120200333889772</v>
          </cell>
          <cell r="AT140">
            <v>0.29119638826185135</v>
          </cell>
          <cell r="AU140">
            <v>-0.55052264808362439</v>
          </cell>
          <cell r="AV140">
            <v>-0.3750660327522457</v>
          </cell>
          <cell r="AW140">
            <v>7.9280479680213123E-2</v>
          </cell>
          <cell r="AX140">
            <v>-4.5112781954887993E-2</v>
          </cell>
          <cell r="AY140">
            <v>-0.22997457088366102</v>
          </cell>
          <cell r="AZ140">
            <v>0.72403100775194207</v>
          </cell>
          <cell r="BA140">
            <v>0.31445477599323857</v>
          </cell>
          <cell r="BB140">
            <v>-3.5185185185185874E-2</v>
          </cell>
          <cell r="BC140">
            <v>8.6995275590552534E-2</v>
          </cell>
          <cell r="BD140">
            <v>0.18648759545923488</v>
          </cell>
          <cell r="BE140">
            <v>0.27825935251798462</v>
          </cell>
          <cell r="BF140">
            <v>0.26363741157556153</v>
          </cell>
          <cell r="BG140">
            <v>0.23736990834932947</v>
          </cell>
          <cell r="BH140">
            <v>0.22465890383208098</v>
          </cell>
          <cell r="BI140">
            <v>0.2490273110694301</v>
          </cell>
        </row>
        <row r="142">
          <cell r="A142" t="str">
            <v>Provision For Income Taxes</v>
          </cell>
          <cell r="U142">
            <v>0.10723404255319169</v>
          </cell>
          <cell r="V142">
            <v>0.16369948186528505</v>
          </cell>
          <cell r="W142">
            <v>3.8922155688622784E-2</v>
          </cell>
          <cell r="X142">
            <v>-0.29166666666666652</v>
          </cell>
          <cell r="Y142">
            <v>-8.8435374149659851E-2</v>
          </cell>
          <cell r="Z142">
            <v>-9.331744811683329E-2</v>
          </cell>
          <cell r="AA142">
            <v>0.31793369368727564</v>
          </cell>
          <cell r="AB142">
            <v>0.53890489913544659</v>
          </cell>
          <cell r="AC142">
            <v>0.7932441176470606</v>
          </cell>
          <cell r="AD142">
            <v>0.97761194029850751</v>
          </cell>
          <cell r="AE142">
            <v>0.66981435985601867</v>
          </cell>
          <cell r="AF142">
            <v>-2.7027027027027084E-2</v>
          </cell>
          <cell r="AG142">
            <v>-0.32209737827715346</v>
          </cell>
          <cell r="AH142">
            <v>-0.41446901196156227</v>
          </cell>
          <cell r="AI142">
            <v>-0.47358490566037736</v>
          </cell>
          <cell r="AJ142">
            <v>-0.34710969115648405</v>
          </cell>
          <cell r="AK142">
            <v>0.16319444444444442</v>
          </cell>
          <cell r="AL142">
            <v>0.26243093922651939</v>
          </cell>
          <cell r="AM142">
            <v>0.22969187675070013</v>
          </cell>
          <cell r="AN142">
            <v>0.43727598566308257</v>
          </cell>
          <cell r="AO142">
            <v>0.26905132192846004</v>
          </cell>
          <cell r="AP142">
            <v>0.46268656716417911</v>
          </cell>
          <cell r="AQ142">
            <v>0.4048140043763675</v>
          </cell>
          <cell r="AR142">
            <v>9.339407744874717E-2</v>
          </cell>
          <cell r="AS142">
            <v>0.20448877805486276</v>
          </cell>
          <cell r="AT142">
            <v>0.28370098039215685</v>
          </cell>
          <cell r="AU142">
            <v>-0.57219387755102091</v>
          </cell>
          <cell r="AV142">
            <v>-0.40112928348909682</v>
          </cell>
          <cell r="AW142">
            <v>2.5000000000000133E-2</v>
          </cell>
          <cell r="AX142">
            <v>-0.18725258799171918</v>
          </cell>
          <cell r="AY142">
            <v>-0.29419713603818654</v>
          </cell>
          <cell r="AZ142">
            <v>0.61793679189028383</v>
          </cell>
          <cell r="BA142">
            <v>0.23284999024644049</v>
          </cell>
          <cell r="BB142">
            <v>-7.2365853658537649E-2</v>
          </cell>
          <cell r="BC142">
            <v>0.16049317678706654</v>
          </cell>
          <cell r="BD142">
            <v>0.16667741065034059</v>
          </cell>
          <cell r="BE142">
            <v>0.27825935251798484</v>
          </cell>
          <cell r="BF142">
            <v>0.26437053454641291</v>
          </cell>
          <cell r="BG142">
            <v>0.29245829467995033</v>
          </cell>
          <cell r="BH142">
            <v>0.24506988556261566</v>
          </cell>
          <cell r="BI142">
            <v>0.26943516559056513</v>
          </cell>
        </row>
        <row r="143">
          <cell r="A143" t="str">
            <v>Tax Rate</v>
          </cell>
          <cell r="U143">
            <v>-0.10017859560388342</v>
          </cell>
          <cell r="V143">
            <v>5.6938061510672489E-2</v>
          </cell>
          <cell r="W143">
            <v>-5.8895093855896197E-2</v>
          </cell>
          <cell r="X143">
            <v>-9.8958333333332482E-2</v>
          </cell>
          <cell r="Y143">
            <v>5.7374180097096161E-2</v>
          </cell>
          <cell r="Z143">
            <v>-2.2673320617569659E-2</v>
          </cell>
          <cell r="AA143">
            <v>9.1048905913262423E-2</v>
          </cell>
          <cell r="AB143">
            <v>0.10280897956510482</v>
          </cell>
          <cell r="AC143">
            <v>0.1167999999999989</v>
          </cell>
          <cell r="AD143">
            <v>0.20026142201416319</v>
          </cell>
          <cell r="AE143">
            <v>0.12338009259416416</v>
          </cell>
          <cell r="AF143">
            <v>-0.13147045350435238</v>
          </cell>
          <cell r="AG143">
            <v>-0.18559138960258659</v>
          </cell>
          <cell r="AH143">
            <v>-0.17903480248543191</v>
          </cell>
          <cell r="AI143">
            <v>-0.24202401372212712</v>
          </cell>
          <cell r="AJ143">
            <v>-0.18230242872996483</v>
          </cell>
          <cell r="AK143">
            <v>2.8398684648684114E-2</v>
          </cell>
          <cell r="AL143">
            <v>8.5523889048773727E-2</v>
          </cell>
          <cell r="AM143">
            <v>0.16872317195375408</v>
          </cell>
          <cell r="AN143">
            <v>0.22732331663884375</v>
          </cell>
          <cell r="AO143">
            <v>0.12659881359789149</v>
          </cell>
          <cell r="AP143">
            <v>2.0313068802330525E-2</v>
          </cell>
          <cell r="AQ143">
            <v>1.149576754621684E-2</v>
          </cell>
          <cell r="AR143">
            <v>-4.501023615235944E-2</v>
          </cell>
          <cell r="AS143">
            <v>-1.3685880991301413E-2</v>
          </cell>
          <cell r="AT143">
            <v>-5.8050099410396072E-3</v>
          </cell>
          <cell r="AU143">
            <v>-4.8214285714285432E-2</v>
          </cell>
          <cell r="AV143">
            <v>-4.1705607476635098E-2</v>
          </cell>
          <cell r="AW143">
            <v>-5.0293209876543066E-2</v>
          </cell>
          <cell r="AX143">
            <v>-0.14885507246376817</v>
          </cell>
          <cell r="AY143">
            <v>-8.3403174396754154E-2</v>
          </cell>
          <cell r="AZ143">
            <v>-6.1538461538461542E-2</v>
          </cell>
          <cell r="BA143">
            <v>-6.2082611921840614E-2</v>
          </cell>
          <cell r="BB143">
            <v>-3.8536585365854026E-2</v>
          </cell>
          <cell r="BC143">
            <v>6.7615658362989217E-2</v>
          </cell>
          <cell r="BD143">
            <v>-1.6696495508852549E-2</v>
          </cell>
          <cell r="BE143">
            <v>0</v>
          </cell>
          <cell r="BF143">
            <v>5.8016877637157016E-4</v>
          </cell>
          <cell r="BG143">
            <v>4.4520547945205546E-2</v>
          </cell>
          <cell r="BH143">
            <v>1.6666666666666607E-2</v>
          </cell>
          <cell r="BI143">
            <v>1.6338997826766288E-2</v>
          </cell>
        </row>
        <row r="144">
          <cell r="U144" t="str">
            <v xml:space="preserve">              </v>
          </cell>
          <cell r="V144" t="str">
            <v xml:space="preserve">              </v>
          </cell>
          <cell r="W144" t="str">
            <v xml:space="preserve">              </v>
          </cell>
          <cell r="X144" t="str">
            <v xml:space="preserve">              </v>
          </cell>
          <cell r="Y144" t="str">
            <v xml:space="preserve">              </v>
          </cell>
          <cell r="Z144" t="str">
            <v xml:space="preserve">              </v>
          </cell>
          <cell r="AA144" t="str">
            <v xml:space="preserve">              </v>
          </cell>
          <cell r="AB144" t="str">
            <v xml:space="preserve">              </v>
          </cell>
          <cell r="AC144" t="str">
            <v xml:space="preserve">              </v>
          </cell>
          <cell r="AD144" t="str">
            <v xml:space="preserve">              </v>
          </cell>
          <cell r="AE144" t="str">
            <v xml:space="preserve">              </v>
          </cell>
          <cell r="AF144" t="str">
            <v xml:space="preserve">              </v>
          </cell>
          <cell r="AG144" t="str">
            <v xml:space="preserve">              </v>
          </cell>
          <cell r="AH144" t="str">
            <v xml:space="preserve">              </v>
          </cell>
          <cell r="AI144" t="str">
            <v xml:space="preserve">              </v>
          </cell>
          <cell r="AJ144" t="str">
            <v xml:space="preserve">              </v>
          </cell>
          <cell r="AK144" t="str">
            <v xml:space="preserve">              </v>
          </cell>
          <cell r="AL144" t="str">
            <v xml:space="preserve">              </v>
          </cell>
          <cell r="AM144" t="str">
            <v xml:space="preserve">              </v>
          </cell>
          <cell r="AN144" t="str">
            <v xml:space="preserve">              </v>
          </cell>
          <cell r="AO144" t="str">
            <v xml:space="preserve">              </v>
          </cell>
          <cell r="AP144" t="str">
            <v xml:space="preserve">              </v>
          </cell>
          <cell r="AQ144" t="str">
            <v xml:space="preserve">              </v>
          </cell>
          <cell r="AR144" t="str">
            <v xml:space="preserve">              </v>
          </cell>
          <cell r="AS144" t="str">
            <v xml:space="preserve">              </v>
          </cell>
          <cell r="AT144" t="str">
            <v xml:space="preserve">              </v>
          </cell>
          <cell r="AU144" t="str">
            <v xml:space="preserve">              </v>
          </cell>
          <cell r="AV144" t="str">
            <v xml:space="preserve">              </v>
          </cell>
          <cell r="AW144" t="str">
            <v xml:space="preserve">              </v>
          </cell>
          <cell r="AX144" t="str">
            <v xml:space="preserve">              </v>
          </cell>
          <cell r="AY144" t="str">
            <v xml:space="preserve">              </v>
          </cell>
          <cell r="AZ144" t="str">
            <v xml:space="preserve">              </v>
          </cell>
          <cell r="BA144" t="str">
            <v xml:space="preserve">              </v>
          </cell>
          <cell r="BB144" t="str">
            <v xml:space="preserve">              </v>
          </cell>
          <cell r="BC144" t="str">
            <v xml:space="preserve">              </v>
          </cell>
          <cell r="BD144" t="str">
            <v xml:space="preserve">              </v>
          </cell>
          <cell r="BE144" t="str">
            <v xml:space="preserve">              </v>
          </cell>
          <cell r="BF144" t="str">
            <v xml:space="preserve">              </v>
          </cell>
          <cell r="BG144" t="str">
            <v xml:space="preserve">              </v>
          </cell>
          <cell r="BH144" t="str">
            <v xml:space="preserve">              </v>
          </cell>
          <cell r="BI144" t="str">
            <v xml:space="preserve">              </v>
          </cell>
        </row>
        <row r="145">
          <cell r="A145" t="str">
            <v>Income After Taxes</v>
          </cell>
          <cell r="U145">
            <v>0.30227948463825483</v>
          </cell>
          <cell r="V145">
            <v>7.0837905236906584E-2</v>
          </cell>
          <cell r="W145">
            <v>0.14137931034482842</v>
          </cell>
          <cell r="X145">
            <v>-0.17256637168141686</v>
          </cell>
          <cell r="Y145">
            <v>-0.1574697173620474</v>
          </cell>
          <cell r="Z145">
            <v>-6.1869863013697013E-2</v>
          </cell>
          <cell r="AA145">
            <v>0.15042640298458987</v>
          </cell>
          <cell r="AB145">
            <v>0.32024169184289741</v>
          </cell>
          <cell r="AC145">
            <v>0.52045053475936198</v>
          </cell>
          <cell r="AD145">
            <v>0.50638977635783156</v>
          </cell>
          <cell r="AE145">
            <v>0.39867307859233136</v>
          </cell>
          <cell r="AF145">
            <v>0.20850202429149922</v>
          </cell>
          <cell r="AG145">
            <v>-7.3226544622426282E-2</v>
          </cell>
          <cell r="AH145">
            <v>-0.21832203901003966</v>
          </cell>
          <cell r="AI145">
            <v>-0.21102863202545075</v>
          </cell>
          <cell r="AJ145">
            <v>-0.11840540417487377</v>
          </cell>
          <cell r="AK145">
            <v>0.11557788944723679</v>
          </cell>
          <cell r="AL145">
            <v>0.11851851851852069</v>
          </cell>
          <cell r="AM145">
            <v>-1.912260967378987E-2</v>
          </cell>
          <cell r="AN145">
            <v>7.1236559139783884E-2</v>
          </cell>
          <cell r="AO145">
            <v>6.6118421052629994E-2</v>
          </cell>
          <cell r="AP145">
            <v>0.4189189189189173</v>
          </cell>
          <cell r="AQ145">
            <v>0.38079470198675547</v>
          </cell>
          <cell r="AR145">
            <v>0.17087155963302614</v>
          </cell>
          <cell r="AS145">
            <v>0.229611041405269</v>
          </cell>
          <cell r="AT145">
            <v>0.29497068805924131</v>
          </cell>
          <cell r="AU145">
            <v>-0.53928571428571503</v>
          </cell>
          <cell r="AV145">
            <v>-0.36169064748201518</v>
          </cell>
          <cell r="AW145">
            <v>0.10479921645445622</v>
          </cell>
          <cell r="AX145">
            <v>2.494183673469319E-2</v>
          </cell>
          <cell r="AY145">
            <v>-0.19791684536573606</v>
          </cell>
          <cell r="AZ145">
            <v>0.77511340798162931</v>
          </cell>
          <cell r="BA145">
            <v>0.35374596913058576</v>
          </cell>
          <cell r="BB145">
            <v>-1.896808510638337E-2</v>
          </cell>
          <cell r="BC145">
            <v>5.8270782911525654E-2</v>
          </cell>
          <cell r="BD145">
            <v>0.19518916521578222</v>
          </cell>
          <cell r="BE145">
            <v>0.27825935251798484</v>
          </cell>
          <cell r="BF145">
            <v>0.26331594969935135</v>
          </cell>
          <cell r="BG145">
            <v>0.2146498394107117</v>
          </cell>
          <cell r="BH145">
            <v>0.2159113402332804</v>
          </cell>
          <cell r="BI145">
            <v>0.24027705887186679</v>
          </cell>
        </row>
        <row r="146">
          <cell r="A146" t="str">
            <v>Equity In Earnings Of Assoc. Cos.</v>
          </cell>
          <cell r="U146">
            <v>-0.27331943286071736</v>
          </cell>
          <cell r="V146">
            <v>-0.50344827586206897</v>
          </cell>
          <cell r="W146">
            <v>4.9808429118773923E-2</v>
          </cell>
          <cell r="X146">
            <v>0.12878214144036937</v>
          </cell>
          <cell r="Y146">
            <v>0.42021276595744617</v>
          </cell>
          <cell r="Z146">
            <v>6.2791952162884801E-2</v>
          </cell>
          <cell r="AA146">
            <v>-0.41666666666666674</v>
          </cell>
          <cell r="AB146">
            <v>-0.58394160583941601</v>
          </cell>
          <cell r="AC146">
            <v>-0.39297124600638966</v>
          </cell>
          <cell r="AD146">
            <v>-0.36704119850187233</v>
          </cell>
          <cell r="AE146">
            <v>-0.44384449244060464</v>
          </cell>
          <cell r="AF146">
            <v>2.4285714285714293</v>
          </cell>
          <cell r="AG146">
            <v>0.80701754385964941</v>
          </cell>
          <cell r="AH146">
            <v>-0.10526315789473706</v>
          </cell>
          <cell r="AI146">
            <v>-0.13017751479289952</v>
          </cell>
          <cell r="AJ146">
            <v>0.29514563106796121</v>
          </cell>
          <cell r="AK146">
            <v>-0.19444444444444453</v>
          </cell>
          <cell r="AL146">
            <v>9.2233009708737823E-2</v>
          </cell>
          <cell r="AM146">
            <v>0.43529411764705883</v>
          </cell>
          <cell r="AN146">
            <v>0.80952380952380976</v>
          </cell>
          <cell r="AO146">
            <v>0.27586206896551713</v>
          </cell>
          <cell r="AP146">
            <v>-0.41379310344827591</v>
          </cell>
          <cell r="AQ146">
            <v>7.5555555555555598E-2</v>
          </cell>
          <cell r="AR146">
            <v>0.27049180327868849</v>
          </cell>
          <cell r="AS146">
            <v>-0.35338345864661658</v>
          </cell>
          <cell r="AT146">
            <v>-6.9330199764982225E-2</v>
          </cell>
          <cell r="AU146">
            <v>3.0441176470588234</v>
          </cell>
          <cell r="AV146">
            <v>0.35123966942148765</v>
          </cell>
          <cell r="AW146">
            <v>-0.50645161290322571</v>
          </cell>
          <cell r="AX146">
            <v>0.15116279069767447</v>
          </cell>
          <cell r="AY146">
            <v>0.20328282828282829</v>
          </cell>
          <cell r="AZ146">
            <v>-0.21454545454545448</v>
          </cell>
          <cell r="BA146">
            <v>-4.8929663608562768E-2</v>
          </cell>
          <cell r="BB146">
            <v>1.1045751633986929</v>
          </cell>
          <cell r="BC146">
            <v>0.41414141414141414</v>
          </cell>
          <cell r="BD146">
            <v>0.18467995802728243</v>
          </cell>
          <cell r="BE146">
            <v>0.10000000000000009</v>
          </cell>
          <cell r="BF146">
            <v>9.9999999999999867E-2</v>
          </cell>
          <cell r="BG146">
            <v>0.10000000000000009</v>
          </cell>
          <cell r="BH146">
            <v>0.10000000000000009</v>
          </cell>
          <cell r="BI146">
            <v>0.10000000000000009</v>
          </cell>
        </row>
        <row r="147">
          <cell r="A147" t="str">
            <v>Minority Int. In Earnings Of Subs.</v>
          </cell>
          <cell r="U147">
            <v>0.72832369942196507</v>
          </cell>
          <cell r="V147">
            <v>0</v>
          </cell>
          <cell r="W147">
            <v>3.2222222222222223</v>
          </cell>
          <cell r="X147">
            <v>-0.21259842519685035</v>
          </cell>
          <cell r="Y147">
            <v>-0.46212121212121215</v>
          </cell>
          <cell r="Z147">
            <v>-0.19732441471571893</v>
          </cell>
          <cell r="AA147">
            <v>1.5483870967741935</v>
          </cell>
          <cell r="AB147">
            <v>1.6315789473684212</v>
          </cell>
          <cell r="AC147">
            <v>1.1100000000000003</v>
          </cell>
          <cell r="AD147">
            <v>0.647887323943662</v>
          </cell>
          <cell r="AE147">
            <v>1.1124999999999994</v>
          </cell>
          <cell r="AF147">
            <v>0.79746835443037956</v>
          </cell>
          <cell r="AG147">
            <v>0.78999999999999981</v>
          </cell>
          <cell r="AH147">
            <v>-0.13744075829383895</v>
          </cell>
          <cell r="AI147">
            <v>0.20512820512820507</v>
          </cell>
          <cell r="AJ147">
            <v>0.27021696252465488</v>
          </cell>
          <cell r="AK147">
            <v>-0.14084507042253525</v>
          </cell>
          <cell r="AL147">
            <v>-0.11731843575418988</v>
          </cell>
          <cell r="AM147">
            <v>-0.2857142857142857</v>
          </cell>
          <cell r="AN147">
            <v>-0.17730496453900713</v>
          </cell>
          <cell r="AO147">
            <v>-0.18322981366459612</v>
          </cell>
          <cell r="AP147">
            <v>2.4590163934426368E-2</v>
          </cell>
          <cell r="AQ147">
            <v>0.31645569620253156</v>
          </cell>
          <cell r="AR147">
            <v>0.7615384615384615</v>
          </cell>
          <cell r="AS147">
            <v>0.73275862068965525</v>
          </cell>
          <cell r="AT147">
            <v>0.4505703422053231</v>
          </cell>
          <cell r="AU147">
            <v>-0.56000000000000005</v>
          </cell>
          <cell r="AV147">
            <v>-0.21153846153846145</v>
          </cell>
          <cell r="AW147">
            <v>-0.11353711790393006</v>
          </cell>
          <cell r="AX147">
            <v>0.10945273631840791</v>
          </cell>
          <cell r="AY147">
            <v>-0.15465268676277844</v>
          </cell>
          <cell r="AZ147">
            <v>0.8363636363636362</v>
          </cell>
          <cell r="BA147">
            <v>6.0975609756097393E-2</v>
          </cell>
          <cell r="BB147">
            <v>-0.55172413793103448</v>
          </cell>
          <cell r="BC147">
            <v>-0.21524663677130051</v>
          </cell>
          <cell r="BD147">
            <v>-0.16124031007751938</v>
          </cell>
          <cell r="BE147">
            <v>0.14999999999999991</v>
          </cell>
          <cell r="BF147">
            <v>0.14999999999999991</v>
          </cell>
          <cell r="BG147">
            <v>0.14999999999999991</v>
          </cell>
          <cell r="BH147">
            <v>0.14999999999999991</v>
          </cell>
          <cell r="BI147">
            <v>0.14999999999999991</v>
          </cell>
        </row>
        <row r="148">
          <cell r="A148" t="str">
            <v>Inc. Before Extraordinary Credits</v>
          </cell>
          <cell r="U148">
            <v>5.1343626806833242E-2</v>
          </cell>
          <cell r="V148">
            <v>-8.6590291262136798E-2</v>
          </cell>
          <cell r="W148">
            <v>7.9326923076923572E-2</v>
          </cell>
          <cell r="X148">
            <v>-8.8486090164945908E-2</v>
          </cell>
          <cell r="Y148">
            <v>2.878598247809605E-2</v>
          </cell>
          <cell r="Z148">
            <v>-1.5274865715295238E-2</v>
          </cell>
          <cell r="AA148">
            <v>-2.8498786154937283E-2</v>
          </cell>
          <cell r="AB148">
            <v>-1.1135857461026188E-2</v>
          </cell>
          <cell r="AC148">
            <v>0.16159937565036686</v>
          </cell>
          <cell r="AD148">
            <v>0.21046228710462578</v>
          </cell>
          <cell r="AE148">
            <v>9.674761043166491E-2</v>
          </cell>
          <cell r="AF148">
            <v>0.31072210065645667</v>
          </cell>
          <cell r="AG148">
            <v>-5.7432432432433012E-2</v>
          </cell>
          <cell r="AH148">
            <v>-0.21436678590016911</v>
          </cell>
          <cell r="AI148">
            <v>-0.24623115577889443</v>
          </cell>
          <cell r="AJ148">
            <v>-0.1137914363262198</v>
          </cell>
          <cell r="AK148">
            <v>0.10183639398998379</v>
          </cell>
          <cell r="AL148">
            <v>0.16248506571087429</v>
          </cell>
          <cell r="AM148">
            <v>0.12428734321550849</v>
          </cell>
          <cell r="AN148">
            <v>0.26266666666666527</v>
          </cell>
          <cell r="AO148">
            <v>0.16421808684296235</v>
          </cell>
          <cell r="AP148">
            <v>0.34545454545454413</v>
          </cell>
          <cell r="AQ148">
            <v>0.32065775950668063</v>
          </cell>
          <cell r="AR148">
            <v>0.11764705882352811</v>
          </cell>
          <cell r="AS148">
            <v>4.2238648363246423E-3</v>
          </cell>
          <cell r="AT148">
            <v>0.18508132361189045</v>
          </cell>
          <cell r="AU148">
            <v>-0.26196509009009106</v>
          </cell>
          <cell r="AV148">
            <v>-0.25173151750972844</v>
          </cell>
          <cell r="AW148">
            <v>-2.1778584392014744E-2</v>
          </cell>
          <cell r="AX148">
            <v>2.9908517350156982E-2</v>
          </cell>
          <cell r="AY148">
            <v>-0.1305388073828665</v>
          </cell>
          <cell r="AZ148">
            <v>0.35470532138089128</v>
          </cell>
          <cell r="BA148">
            <v>0.26673773432828152</v>
          </cell>
          <cell r="BB148">
            <v>0.24082003710575139</v>
          </cell>
          <cell r="BC148">
            <v>0.19248662760364987</v>
          </cell>
          <cell r="BD148">
            <v>0.25503162878370111</v>
          </cell>
          <cell r="BE148">
            <v>0.24948184132276041</v>
          </cell>
          <cell r="BF148">
            <v>0.23780340034893199</v>
          </cell>
          <cell r="BG148">
            <v>0.19144856840384072</v>
          </cell>
          <cell r="BH148">
            <v>0.19799937098713816</v>
          </cell>
          <cell r="BI148">
            <v>0.21652450771080844</v>
          </cell>
        </row>
        <row r="149">
          <cell r="A149" t="str">
            <v>Extraordinary Credits</v>
          </cell>
        </row>
        <row r="151">
          <cell r="A151" t="str">
            <v>Net Income</v>
          </cell>
          <cell r="U151">
            <v>0.10463337547408336</v>
          </cell>
          <cell r="V151">
            <v>-0.3224489795918376</v>
          </cell>
          <cell r="W151">
            <v>7.5449101796407847E-2</v>
          </cell>
          <cell r="X151">
            <v>-1.4117647058823541</v>
          </cell>
          <cell r="Y151">
            <v>-0.10851788386873007</v>
          </cell>
          <cell r="Z151">
            <v>-0.48355679158583886</v>
          </cell>
          <cell r="AA151">
            <v>-8.232931726907522E-2</v>
          </cell>
          <cell r="AB151">
            <v>-1.1135857461026188E-2</v>
          </cell>
          <cell r="AC151">
            <v>-3.7028983050847417</v>
          </cell>
          <cell r="AD151">
            <v>0.21046228710462578</v>
          </cell>
          <cell r="AE151">
            <v>0.91484598337950884</v>
          </cell>
          <cell r="AF151">
            <v>0.31072210065645667</v>
          </cell>
          <cell r="AG151">
            <v>-5.7432432432433012E-2</v>
          </cell>
          <cell r="AH151">
            <v>-0.21436678590016911</v>
          </cell>
          <cell r="AI151">
            <v>-0.24623115577889443</v>
          </cell>
          <cell r="AJ151">
            <v>-0.1137914363262198</v>
          </cell>
          <cell r="AK151">
            <v>0.10183639398998379</v>
          </cell>
          <cell r="AL151">
            <v>0.16248506571087429</v>
          </cell>
          <cell r="AM151">
            <v>0.12428734321550849</v>
          </cell>
          <cell r="AN151">
            <v>0.26266666666666527</v>
          </cell>
          <cell r="AO151">
            <v>0.16421808684296235</v>
          </cell>
          <cell r="AP151">
            <v>0.34545454545454413</v>
          </cell>
          <cell r="AQ151">
            <v>0.32065775950668063</v>
          </cell>
          <cell r="AR151">
            <v>0.11764705882352811</v>
          </cell>
          <cell r="AS151">
            <v>4.2238648363246423E-3</v>
          </cell>
          <cell r="AT151">
            <v>0.18508132361189045</v>
          </cell>
          <cell r="AU151">
            <v>-0.26196509009009106</v>
          </cell>
          <cell r="AV151">
            <v>-0.25173151750972844</v>
          </cell>
          <cell r="AW151">
            <v>-2.1778584392014744E-2</v>
          </cell>
          <cell r="AX151">
            <v>2.9908517350156982E-2</v>
          </cell>
          <cell r="AY151">
            <v>-0.1305388073828665</v>
          </cell>
          <cell r="AZ151">
            <v>0.35470532138089128</v>
          </cell>
          <cell r="BA151">
            <v>0.26673773432828152</v>
          </cell>
          <cell r="BB151">
            <v>0.24082003710575139</v>
          </cell>
          <cell r="BC151">
            <v>0.19248662760364987</v>
          </cell>
          <cell r="BD151">
            <v>0.25503162878370111</v>
          </cell>
          <cell r="BE151">
            <v>0.24948184132276041</v>
          </cell>
          <cell r="BF151">
            <v>0.23780340034893199</v>
          </cell>
          <cell r="BG151">
            <v>0.19144856840384072</v>
          </cell>
          <cell r="BH151">
            <v>0.19799937098713816</v>
          </cell>
          <cell r="BI151">
            <v>0.21652450771080844</v>
          </cell>
        </row>
        <row r="153">
          <cell r="A153" t="str">
            <v>Dil. Avg. Shares Outstanding (Mil.)</v>
          </cell>
          <cell r="U153">
            <v>1.1681240276809168E-2</v>
          </cell>
          <cell r="V153">
            <v>5.0349264900733104E-3</v>
          </cell>
          <cell r="W153">
            <v>1.0338916277138344E-2</v>
          </cell>
          <cell r="X153">
            <v>2.3972201200209042E-2</v>
          </cell>
          <cell r="Y153">
            <v>3.3937960042061066E-2</v>
          </cell>
          <cell r="Z153">
            <v>1.8353549413402614E-2</v>
          </cell>
          <cell r="AA153">
            <v>6.6934905501181197E-2</v>
          </cell>
          <cell r="AB153">
            <v>8.6902453418767234E-2</v>
          </cell>
          <cell r="AC153">
            <v>0.11045010721795423</v>
          </cell>
          <cell r="AD153">
            <v>0.14366784470265181</v>
          </cell>
          <cell r="AE153">
            <v>0.10239457429428711</v>
          </cell>
          <cell r="AF153">
            <v>0.11503768688990479</v>
          </cell>
          <cell r="AG153">
            <v>9.7601179048616427E-2</v>
          </cell>
          <cell r="AH153">
            <v>6.4433122571512902E-2</v>
          </cell>
          <cell r="AI153">
            <v>1.0190833585288273E-2</v>
          </cell>
          <cell r="AJ153">
            <v>7.0196279405895234E-2</v>
          </cell>
          <cell r="AK153">
            <v>7.0921985815601829E-3</v>
          </cell>
          <cell r="AL153">
            <v>3.9752650176678728E-3</v>
          </cell>
          <cell r="AM153">
            <v>1.3210039630120463E-3</v>
          </cell>
          <cell r="AN153">
            <v>-5.7218309859153882E-3</v>
          </cell>
          <cell r="AO153">
            <v>2.3171135385633423E-3</v>
          </cell>
          <cell r="AP153">
            <v>-3.0809859154928843E-3</v>
          </cell>
          <cell r="AQ153">
            <v>2.1997360316761139E-3</v>
          </cell>
          <cell r="AR153">
            <v>5.7167985927879528E-3</v>
          </cell>
          <cell r="AS153">
            <v>1.4165559982292963E-2</v>
          </cell>
          <cell r="AT153">
            <v>4.0730955526200319E-3</v>
          </cell>
          <cell r="AU153">
            <v>-4.3978627209206755E-2</v>
          </cell>
          <cell r="AV153">
            <v>-4.8413344182262064E-2</v>
          </cell>
          <cell r="AW153">
            <v>-1.8638573743922193E-2</v>
          </cell>
          <cell r="AX153">
            <v>-6.9246435845213838E-3</v>
          </cell>
          <cell r="AY153">
            <v>-2.9447727735887441E-2</v>
          </cell>
          <cell r="AZ153">
            <v>5.4170249355116162E-2</v>
          </cell>
          <cell r="BA153">
            <v>5.8144506199230506E-2</v>
          </cell>
          <cell r="BB153">
            <v>2.5185796862097432E-2</v>
          </cell>
          <cell r="BC153">
            <v>1.9278096800656286E-2</v>
          </cell>
          <cell r="BD153">
            <v>3.8845144356955297E-2</v>
          </cell>
          <cell r="BE153">
            <v>1.4477977161500899E-2</v>
          </cell>
          <cell r="BF153">
            <v>5.8585858585857853E-3</v>
          </cell>
          <cell r="BG153">
            <v>3.4232782923881988E-3</v>
          </cell>
          <cell r="BH153">
            <v>3.4205231388328983E-3</v>
          </cell>
          <cell r="BI153">
            <v>6.7710965133904732E-3</v>
          </cell>
        </row>
        <row r="155">
          <cell r="A155" t="str">
            <v>Dil. Earnings Per Share</v>
          </cell>
          <cell r="U155">
            <v>9.3613769816592418E-2</v>
          </cell>
          <cell r="V155">
            <v>-0.32711904469249786</v>
          </cell>
          <cell r="W155">
            <v>6.4893766957214716E-2</v>
          </cell>
          <cell r="X155">
            <v>-1.4090322714423091</v>
          </cell>
          <cell r="Y155">
            <v>-0.13835211714099593</v>
          </cell>
          <cell r="Z155">
            <v>-0.4954521914610347</v>
          </cell>
          <cell r="AA155">
            <v>9.0106824995132895E-2</v>
          </cell>
          <cell r="AB155">
            <v>0.14350953092456264</v>
          </cell>
          <cell r="AC155" t="str">
            <v>NM</v>
          </cell>
          <cell r="AD155">
            <v>-0.69361819305242634</v>
          </cell>
          <cell r="AE155">
            <v>0.42612818864247526</v>
          </cell>
          <cell r="AF155">
            <v>0.57032760392731263</v>
          </cell>
          <cell r="AG155">
            <v>-3.4449538036042249</v>
          </cell>
          <cell r="AH155">
            <v>-0.23647665053177536</v>
          </cell>
          <cell r="AI155">
            <v>1.9046306932401782</v>
          </cell>
          <cell r="AJ155">
            <v>-1.1692205750687759</v>
          </cell>
          <cell r="AK155">
            <v>-0.29753312729504344</v>
          </cell>
          <cell r="AL155" t="str">
            <v>NM</v>
          </cell>
          <cell r="AM155">
            <v>-1.3184949197691502</v>
          </cell>
          <cell r="AN155">
            <v>0.27650633445055606</v>
          </cell>
          <cell r="AO155" t="str">
            <v>NM</v>
          </cell>
          <cell r="AP155">
            <v>0.25425488133328655</v>
          </cell>
          <cell r="AQ155">
            <v>9.494215370179715E-2</v>
          </cell>
          <cell r="AR155" t="str">
            <v>NM</v>
          </cell>
          <cell r="AS155">
            <v>-3.420565804145792E-2</v>
          </cell>
          <cell r="AT155">
            <v>0.56583708470687255</v>
          </cell>
          <cell r="AU155">
            <v>-0.25850020452726341</v>
          </cell>
          <cell r="AV155">
            <v>-0.24555518530836462</v>
          </cell>
          <cell r="AW155">
            <v>-3.1996475142412883E-3</v>
          </cell>
          <cell r="AX155">
            <v>3.7089995937094056E-2</v>
          </cell>
          <cell r="AY155">
            <v>-0.12224875654741196</v>
          </cell>
          <cell r="AZ155">
            <v>0.33792678776709395</v>
          </cell>
          <cell r="BA155">
            <v>0.24773787405898084</v>
          </cell>
          <cell r="BB155">
            <v>0.21033674179223905</v>
          </cell>
          <cell r="BC155">
            <v>0.16993255456647827</v>
          </cell>
          <cell r="BD155">
            <v>0.23300169931183223</v>
          </cell>
          <cell r="BE155">
            <v>0.2316500401702144</v>
          </cell>
          <cell r="BF155">
            <v>0.23059386055979392</v>
          </cell>
          <cell r="BG155">
            <v>0.18738382313736168</v>
          </cell>
          <cell r="BH155">
            <v>0.19391555520474801</v>
          </cell>
          <cell r="BI155">
            <v>0.20834270264991517</v>
          </cell>
        </row>
        <row r="158">
          <cell r="A158" t="str">
            <v>Source:  Corning Inc. financial statements; Salomon Smith Barney estimates.</v>
          </cell>
        </row>
      </sheetData>
      <sheetData sheetId="7" refreshError="1">
        <row r="6">
          <cell r="B6" t="str">
            <v>1H</v>
          </cell>
          <cell r="H6">
            <v>72.9375</v>
          </cell>
        </row>
        <row r="49">
          <cell r="R49">
            <v>15198.621875000001</v>
          </cell>
        </row>
        <row r="60">
          <cell r="F60">
            <v>33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MR33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lp"/>
      <sheetName val="Data"/>
      <sheetName val="On the road"/>
      <sheetName val="Back page"/>
      <sheetName val="Red-top table"/>
      <sheetName val="One-page fax table"/>
      <sheetName val="One-page fax table (J)"/>
      <sheetName val="Chart data"/>
      <sheetName val="Rel.chart"/>
    </sheetNames>
    <sheetDataSet>
      <sheetData sheetId="0"/>
      <sheetData sheetId="1">
        <row r="2">
          <cell r="B2">
            <v>0</v>
          </cell>
          <cell r="C2" t="e">
            <v>#VALUE!</v>
          </cell>
          <cell r="D2" t="e">
            <v>#VALUE!</v>
          </cell>
          <cell r="E2" t="e">
            <v>#VALUE!</v>
          </cell>
          <cell r="F2" t="e">
            <v>#VALUE!</v>
          </cell>
          <cell r="G2" t="e">
            <v>#VALUE!</v>
          </cell>
          <cell r="H2" t="e">
            <v>#VALUE!</v>
          </cell>
          <cell r="I2" t="e">
            <v>#VALUE!</v>
          </cell>
          <cell r="J2" t="e">
            <v>#VALUE!</v>
          </cell>
          <cell r="K2" t="e">
            <v>#VALUE!</v>
          </cell>
          <cell r="L2" t="e">
            <v>#VALUE!</v>
          </cell>
          <cell r="M2" t="e">
            <v>#VALUE!</v>
          </cell>
          <cell r="N2" t="e">
            <v>#VALUE!</v>
          </cell>
          <cell r="O2" t="e">
            <v>#VALUE!</v>
          </cell>
          <cell r="P2" t="e">
            <v>#VALUE!</v>
          </cell>
          <cell r="Q2" t="e">
            <v>#VALUE!</v>
          </cell>
          <cell r="R2" t="e">
            <v>#VALUE!</v>
          </cell>
          <cell r="S2" t="str">
            <v>1/00jpm</v>
          </cell>
          <cell r="T2" t="str">
            <v>1/00jpm</v>
          </cell>
          <cell r="U2" t="str">
            <v>1/00jpm</v>
          </cell>
          <cell r="V2" t="str">
            <v>1/00jpm</v>
          </cell>
          <cell r="W2" t="str">
            <v>1/00jpm</v>
          </cell>
          <cell r="X2" t="str">
            <v>1/00jpm</v>
          </cell>
          <cell r="Y2" t="str">
            <v>1/00jpm</v>
          </cell>
          <cell r="Z2" t="str">
            <v>1/00jpm</v>
          </cell>
          <cell r="AA2" t="str">
            <v>1/00jpm</v>
          </cell>
          <cell r="AB2" t="str">
            <v>1/00jpm</v>
          </cell>
          <cell r="AC2" t="str">
            <v>Latest</v>
          </cell>
        </row>
        <row r="3">
          <cell r="H3" t="str">
            <v>YH10</v>
          </cell>
          <cell r="I3" t="str">
            <v>YH9</v>
          </cell>
          <cell r="J3" t="str">
            <v>YH8</v>
          </cell>
          <cell r="K3" t="str">
            <v>YH7</v>
          </cell>
          <cell r="L3" t="str">
            <v>YH6</v>
          </cell>
          <cell r="M3" t="str">
            <v>YH5</v>
          </cell>
          <cell r="N3" t="str">
            <v>YH4</v>
          </cell>
          <cell r="O3" t="str">
            <v>YH3</v>
          </cell>
          <cell r="P3" t="str">
            <v>YH2</v>
          </cell>
          <cell r="Q3" t="str">
            <v>YH1</v>
          </cell>
          <cell r="R3" t="str">
            <v>YH0</v>
          </cell>
          <cell r="S3" t="str">
            <v>YF1</v>
          </cell>
          <cell r="T3" t="str">
            <v>YF2</v>
          </cell>
          <cell r="U3" t="str">
            <v>YF3</v>
          </cell>
          <cell r="V3" t="str">
            <v>YF4</v>
          </cell>
          <cell r="W3" t="str">
            <v>YF5</v>
          </cell>
        </row>
        <row r="4">
          <cell r="H4" t="str">
            <v>HY10</v>
          </cell>
          <cell r="I4" t="str">
            <v>HY9</v>
          </cell>
          <cell r="J4" t="str">
            <v>HY8</v>
          </cell>
          <cell r="K4" t="str">
            <v>HY7</v>
          </cell>
          <cell r="L4" t="str">
            <v>HY6</v>
          </cell>
          <cell r="M4" t="str">
            <v>HY5</v>
          </cell>
          <cell r="N4" t="str">
            <v>HY4</v>
          </cell>
          <cell r="O4" t="str">
            <v>HY3</v>
          </cell>
          <cell r="P4" t="str">
            <v>HY2</v>
          </cell>
          <cell r="Q4" t="str">
            <v>HY1</v>
          </cell>
          <cell r="R4" t="str">
            <v>HY0</v>
          </cell>
          <cell r="S4" t="str">
            <v>EY1</v>
          </cell>
          <cell r="T4" t="str">
            <v>EY2</v>
          </cell>
          <cell r="U4" t="str">
            <v>EY3</v>
          </cell>
        </row>
        <row r="5"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</row>
        <row r="11">
          <cell r="AC11" t="str">
            <v xml:space="preserve"> ()</v>
          </cell>
        </row>
        <row r="20">
          <cell r="A20" t="str">
            <v>J201201</v>
          </cell>
          <cell r="B20" t="str">
            <v>Shares outstanding</v>
          </cell>
        </row>
        <row r="25">
          <cell r="AC25">
            <v>0</v>
          </cell>
        </row>
        <row r="32">
          <cell r="AC32" t="str">
            <v>JPM</v>
          </cell>
        </row>
        <row r="33">
          <cell r="A33" t="str">
            <v>J300102</v>
          </cell>
          <cell r="B33" t="str">
            <v>Sales C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6">
          <cell r="A36" t="str">
            <v>I1725</v>
          </cell>
          <cell r="B36" t="str">
            <v>Gross Profit on Sales</v>
          </cell>
        </row>
        <row r="39">
          <cell r="A39" t="str">
            <v>J300302</v>
          </cell>
          <cell r="B39" t="str">
            <v>Operating profit C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</row>
        <row r="41">
          <cell r="A41" t="str">
            <v>J300502</v>
          </cell>
          <cell r="B41" t="str">
            <v>Recurring profit C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</row>
        <row r="43">
          <cell r="A43" t="str">
            <v>J300702</v>
          </cell>
          <cell r="B43" t="str">
            <v>Net profit C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5">
          <cell r="B45" t="str">
            <v>Net profit assuming conversion (¥ m)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AD45" t="str">
            <v xml:space="preserve">Used in calculation of fully diluted per share forecasts (EPS/CFPS) </v>
          </cell>
        </row>
        <row r="46">
          <cell r="B46" t="str">
            <v>EPS assuming conversion (¥)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AD46" t="str">
            <v>Net profit after conversion / shares out after conversion</v>
          </cell>
        </row>
        <row r="47"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</row>
        <row r="49">
          <cell r="B49" t="str">
            <v>Cash flow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 t="e">
            <v>#VALUE!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AD49" t="str">
            <v>Net profit after conversion + depreciation and amortisation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#VALUE!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</row>
        <row r="54"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</row>
        <row r="55">
          <cell r="A55" t="str">
            <v>J100202</v>
          </cell>
          <cell r="B55" t="str">
            <v>Marketable securities C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AD55" t="str">
            <v>Cash &amp; marketable securities - cash</v>
          </cell>
        </row>
        <row r="56">
          <cell r="B56" t="str">
            <v>Cash &amp; marketable securities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AD56" t="str">
            <v>Adjusted for change in net debt up to 1 s.d. of vs. sales ratio</v>
          </cell>
        </row>
        <row r="58">
          <cell r="A58" t="str">
            <v>J100302</v>
          </cell>
          <cell r="B58" t="str">
            <v>Inventories C</v>
          </cell>
          <cell r="S58" t="e">
            <v>#DIV/0!</v>
          </cell>
          <cell r="T58" t="e">
            <v>#DIV/0!</v>
          </cell>
          <cell r="U58" t="e">
            <v>#DIV/0!</v>
          </cell>
          <cell r="V58" t="e">
            <v>#DIV/0!</v>
          </cell>
          <cell r="W58" t="e">
            <v>#DIV/0!</v>
          </cell>
          <cell r="AD58" t="str">
            <v>Sales * (inventories / sales)</v>
          </cell>
        </row>
        <row r="60">
          <cell r="A60" t="str">
            <v>J100402</v>
          </cell>
          <cell r="B60" t="str">
            <v>Receivables C</v>
          </cell>
          <cell r="S60" t="e">
            <v>#DIV/0!</v>
          </cell>
          <cell r="T60" t="e">
            <v>#DIV/0!</v>
          </cell>
          <cell r="U60" t="e">
            <v>#DIV/0!</v>
          </cell>
          <cell r="V60" t="e">
            <v>#DIV/0!</v>
          </cell>
          <cell r="W60" t="e">
            <v>#DIV/0!</v>
          </cell>
          <cell r="AD60" t="str">
            <v>Sales * (receivables / sales)</v>
          </cell>
        </row>
        <row r="62">
          <cell r="A62" t="str">
            <v>J100502</v>
          </cell>
          <cell r="B62" t="str">
            <v>Other current assets C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</row>
        <row r="64">
          <cell r="A64" t="str">
            <v>J100602</v>
          </cell>
          <cell r="B64" t="str">
            <v>Current assets C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AD64" t="str">
            <v>Cash &amp; marketable securities + inventories + receivables + other current assets</v>
          </cell>
        </row>
        <row r="66">
          <cell r="A66" t="str">
            <v>I1540</v>
          </cell>
          <cell r="B66" t="str">
            <v>Land</v>
          </cell>
          <cell r="S66">
            <v>190000</v>
          </cell>
          <cell r="T66">
            <v>190000</v>
          </cell>
          <cell r="U66">
            <v>190000</v>
          </cell>
          <cell r="V66">
            <v>0</v>
          </cell>
          <cell r="W66">
            <v>0</v>
          </cell>
        </row>
        <row r="67">
          <cell r="A67" t="str">
            <v>I1541</v>
          </cell>
          <cell r="B67" t="str">
            <v>Construction in Progress</v>
          </cell>
          <cell r="S67">
            <v>90000</v>
          </cell>
          <cell r="T67">
            <v>90000</v>
          </cell>
          <cell r="U67">
            <v>90000</v>
          </cell>
          <cell r="V67" t="e">
            <v>#VALUE!</v>
          </cell>
          <cell r="W67" t="e">
            <v>#VALUE!</v>
          </cell>
        </row>
        <row r="72">
          <cell r="B72" t="str">
            <v>Depreciable fixed assets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 t="e">
            <v>#DIV/0!</v>
          </cell>
          <cell r="T72" t="e">
            <v>#DIV/0!</v>
          </cell>
          <cell r="U72" t="e">
            <v>#DIV/0!</v>
          </cell>
          <cell r="V72" t="e">
            <v>#DIV/0!</v>
          </cell>
          <cell r="W72" t="e">
            <v>#DIV/0!</v>
          </cell>
          <cell r="AD72" t="str">
            <v>Tangible fixed assets - land - construction in progress</v>
          </cell>
        </row>
        <row r="73">
          <cell r="A73" t="str">
            <v>I1560</v>
          </cell>
          <cell r="B73" t="str">
            <v>Tangible Fixed Assets</v>
          </cell>
          <cell r="S73" t="e">
            <v>#DIV/0!</v>
          </cell>
          <cell r="T73" t="e">
            <v>#DIV/0!</v>
          </cell>
          <cell r="U73" t="e">
            <v>#DIV/0!</v>
          </cell>
          <cell r="V73" t="e">
            <v>#DIV/0!</v>
          </cell>
          <cell r="W73" t="e">
            <v>#DIV/0!</v>
          </cell>
          <cell r="AD73" t="str">
            <v>Last year + capex - depreciation</v>
          </cell>
        </row>
        <row r="75">
          <cell r="A75" t="str">
            <v>I1570</v>
          </cell>
          <cell r="B75" t="str">
            <v>Intangible Fixed Assets</v>
          </cell>
        </row>
        <row r="76">
          <cell r="A76" t="str">
            <v>I1590</v>
          </cell>
          <cell r="B76" t="str">
            <v>Investments and Other Assets</v>
          </cell>
        </row>
        <row r="77">
          <cell r="B77" t="str">
            <v>Intangible fixed assets and investments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9">
          <cell r="A79" t="str">
            <v>J101502</v>
          </cell>
          <cell r="B79" t="str">
            <v>Fixed assets C</v>
          </cell>
          <cell r="S79" t="e">
            <v>#DIV/0!</v>
          </cell>
          <cell r="T79" t="e">
            <v>#DIV/0!</v>
          </cell>
          <cell r="U79" t="e">
            <v>#DIV/0!</v>
          </cell>
          <cell r="V79" t="e">
            <v>#DIV/0!</v>
          </cell>
          <cell r="W79" t="e">
            <v>#DIV/0!</v>
          </cell>
          <cell r="AD79" t="str">
            <v>Tangible fixed assets + other fixed assets</v>
          </cell>
        </row>
        <row r="81">
          <cell r="A81" t="str">
            <v>J101702</v>
          </cell>
          <cell r="B81" t="str">
            <v>Other assets C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</row>
        <row r="83"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</row>
        <row r="87">
          <cell r="A87" t="str">
            <v>J102102</v>
          </cell>
          <cell r="B87" t="str">
            <v>Short-term debt C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AD87" t="str">
            <v>Adjusted for change in net debt (see cash &amp; marketable securities)</v>
          </cell>
        </row>
        <row r="89">
          <cell r="A89" t="str">
            <v>J102202</v>
          </cell>
          <cell r="B89" t="str">
            <v>Notes and accounts payable C</v>
          </cell>
          <cell r="S89" t="e">
            <v>#DIV/0!</v>
          </cell>
          <cell r="T89" t="e">
            <v>#DIV/0!</v>
          </cell>
          <cell r="U89" t="e">
            <v>#DIV/0!</v>
          </cell>
          <cell r="V89" t="e">
            <v>#DIV/0!</v>
          </cell>
          <cell r="W89" t="e">
            <v>#DIV/0!</v>
          </cell>
          <cell r="AD89" t="str">
            <v>Sales * (payables / sales)</v>
          </cell>
        </row>
        <row r="91">
          <cell r="A91" t="str">
            <v>J102302</v>
          </cell>
          <cell r="B91" t="str">
            <v>Other current liabilities C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AD91" t="str">
            <v>Warning: on the back page, "other current liabilities" is the sum of this line and payables</v>
          </cell>
        </row>
        <row r="93">
          <cell r="A93" t="str">
            <v>J102502</v>
          </cell>
          <cell r="B93" t="str">
            <v>Current liabilities C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AD93" t="str">
            <v>Short-term debt + payables + other current liabilities</v>
          </cell>
        </row>
        <row r="95">
          <cell r="A95" t="str">
            <v>J102602</v>
          </cell>
          <cell r="B95" t="str">
            <v>Long-term debt C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7">
          <cell r="A97" t="str">
            <v>J102802</v>
          </cell>
          <cell r="B97" t="str">
            <v>Other long-term liabilities and minorities C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AD97" t="str">
            <v>Total liabilities and equity - current liabilities - long-term debt - shareholders' equity</v>
          </cell>
        </row>
        <row r="99"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1">
          <cell r="A101" t="str">
            <v>J103502</v>
          </cell>
          <cell r="B101" t="str">
            <v>Total liabilities and equity C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AD101" t="str">
            <v>Total assets</v>
          </cell>
        </row>
        <row r="103">
          <cell r="A103" t="str">
            <v>J209802</v>
          </cell>
          <cell r="B103" t="str">
            <v>Net debt C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AD103" t="str">
            <v>Short-term debt + long-term debt - cash &amp; marketable securities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 t="e">
            <v>#VALUE!</v>
          </cell>
          <cell r="T109" t="e">
            <v>#DIV/0!</v>
          </cell>
          <cell r="U109" t="e">
            <v>#DIV/0!</v>
          </cell>
          <cell r="V109" t="e">
            <v>#DIV/0!</v>
          </cell>
          <cell r="W109" t="e">
            <v>#DIV/0!</v>
          </cell>
        </row>
        <row r="115">
          <cell r="A115" t="str">
            <v>J401852</v>
          </cell>
          <cell r="B115" t="str">
            <v>Provisions etc. C</v>
          </cell>
          <cell r="C115" t="e">
            <v>#N/A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S115" t="e">
            <v>#DIV/0!</v>
          </cell>
          <cell r="T115" t="e">
            <v>#DIV/0!</v>
          </cell>
          <cell r="U115" t="e">
            <v>#DIV/0!</v>
          </cell>
          <cell r="V115" t="e">
            <v>#DIV/0!</v>
          </cell>
          <cell r="W115" t="e">
            <v>#DIV/0!</v>
          </cell>
          <cell r="AD115" t="str">
            <v>Sum of above four lines</v>
          </cell>
        </row>
        <row r="119">
          <cell r="B119" t="str">
            <v>Decrease in working capital</v>
          </cell>
          <cell r="C119" t="e">
            <v>#N/A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 t="e">
            <v>#DIV/0!</v>
          </cell>
          <cell r="T119" t="e">
            <v>#DIV/0!</v>
          </cell>
          <cell r="U119" t="e">
            <v>#DIV/0!</v>
          </cell>
          <cell r="V119" t="e">
            <v>#DIV/0!</v>
          </cell>
          <cell r="W119" t="e">
            <v>#DIV/0!</v>
          </cell>
          <cell r="AD119" t="str">
            <v>Decrease in (inventories + receivables + OCA - OCL)</v>
          </cell>
        </row>
        <row r="121">
          <cell r="B121" t="str">
            <v>Other</v>
          </cell>
          <cell r="C121" t="e">
            <v>#N/A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AD121" t="str">
            <v>Plug for historical years. Set to zero for forecast years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 t="e">
            <v>#VALUE!</v>
          </cell>
          <cell r="T124" t="e">
            <v>#DIV/0!</v>
          </cell>
          <cell r="U124" t="e">
            <v>#DIV/0!</v>
          </cell>
          <cell r="V124" t="e">
            <v>#DIV/0!</v>
          </cell>
          <cell r="W124" t="e">
            <v>#DIV/0!</v>
          </cell>
        </row>
        <row r="126">
          <cell r="A126" t="str">
            <v>J402102</v>
          </cell>
          <cell r="B126" t="str">
            <v>Capital expenditure C</v>
          </cell>
          <cell r="S126" t="e">
            <v>#DIV/0!</v>
          </cell>
          <cell r="T126" t="e">
            <v>#DIV/0!</v>
          </cell>
          <cell r="U126" t="e">
            <v>#DIV/0!</v>
          </cell>
          <cell r="V126" t="e">
            <v>#DIV/0!</v>
          </cell>
          <cell r="W126" t="e">
            <v>#DIV/0!</v>
          </cell>
        </row>
        <row r="129">
          <cell r="B129" t="str">
            <v>Purchase/sale of investments etc.</v>
          </cell>
          <cell r="C129" t="e">
            <v>#N/A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AD129" t="str">
            <v>Where CFO is overridden, this becomes a "plug"</v>
          </cell>
        </row>
        <row r="131">
          <cell r="A131" t="str">
            <v>J210400</v>
          </cell>
          <cell r="B131" t="str">
            <v>Dividends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AD131" t="str">
            <v>Dividend * shares out before conversion</v>
          </cell>
        </row>
        <row r="133">
          <cell r="B133" t="str">
            <v>Free cash flow</v>
          </cell>
          <cell r="C133" t="e">
            <v>#N/A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 t="e">
            <v>#VALUE!</v>
          </cell>
          <cell r="T133" t="e">
            <v>#DIV/0!</v>
          </cell>
          <cell r="U133" t="e">
            <v>#DIV/0!</v>
          </cell>
          <cell r="V133" t="e">
            <v>#DIV/0!</v>
          </cell>
          <cell r="W133" t="e">
            <v>#DIV/0!</v>
          </cell>
          <cell r="AD133" t="str">
            <v>CFO - capital expenditure - purchase of investments - dividends</v>
          </cell>
        </row>
        <row r="135">
          <cell r="A135" t="str">
            <v>J402702</v>
          </cell>
          <cell r="B135" t="str">
            <v>Equity raised C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7">
          <cell r="B137" t="str">
            <v>Change in net debt</v>
          </cell>
          <cell r="C137" t="e">
            <v>#N/A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 t="e">
            <v>#VALUE!</v>
          </cell>
          <cell r="T137" t="e">
            <v>#DIV/0!</v>
          </cell>
          <cell r="U137" t="e">
            <v>#DIV/0!</v>
          </cell>
          <cell r="V137" t="e">
            <v>#DIV/0!</v>
          </cell>
          <cell r="W137" t="e">
            <v>#DIV/0!</v>
          </cell>
          <cell r="AD137" t="str">
            <v>Forecast years: - Free cash flow - equity raised</v>
          </cell>
        </row>
        <row r="139">
          <cell r="S139" t="e">
            <v>#VALUE!</v>
          </cell>
          <cell r="T139" t="e">
            <v>#DIV/0!</v>
          </cell>
          <cell r="U139" t="e">
            <v>#DIV/0!</v>
          </cell>
          <cell r="V139" t="e">
            <v>#DIV/0!</v>
          </cell>
          <cell r="W139" t="e">
            <v>#DIV/0!</v>
          </cell>
        </row>
        <row r="141">
          <cell r="S141" t="e">
            <v>#DIV/0!</v>
          </cell>
          <cell r="T141" t="e">
            <v>#DIV/0!</v>
          </cell>
          <cell r="U141" t="e">
            <v>#DIV/0!</v>
          </cell>
          <cell r="V141" t="e">
            <v>#DIV/0!</v>
          </cell>
          <cell r="W141" t="e">
            <v>#DIV/0!</v>
          </cell>
        </row>
        <row r="142">
          <cell r="S142" t="e">
            <v>#DIV/0!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</row>
        <row r="143">
          <cell r="S143" t="e">
            <v>#DIV/0!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</row>
        <row r="144">
          <cell r="S144" t="e">
            <v>#VALUE!</v>
          </cell>
          <cell r="T144" t="e">
            <v>#DIV/0!</v>
          </cell>
          <cell r="U144" t="e">
            <v>#DIV/0!</v>
          </cell>
          <cell r="V144" t="e">
            <v>#DIV/0!</v>
          </cell>
          <cell r="W144" t="e">
            <v>#DIV/0!</v>
          </cell>
        </row>
        <row r="145">
          <cell r="S145" t="e">
            <v>#VALUE!</v>
          </cell>
          <cell r="T145" t="e">
            <v>#DIV/0!</v>
          </cell>
          <cell r="U145" t="e">
            <v>#DIV/0!</v>
          </cell>
          <cell r="V145" t="e">
            <v>#DIV/0!</v>
          </cell>
          <cell r="W145" t="e">
            <v>#DIV/0!</v>
          </cell>
        </row>
        <row r="146">
          <cell r="S146" t="e">
            <v>#VALUE!</v>
          </cell>
          <cell r="T146" t="e">
            <v>#DIV/0!</v>
          </cell>
          <cell r="U146" t="e">
            <v>#DIV/0!</v>
          </cell>
          <cell r="V146" t="e">
            <v>#DIV/0!</v>
          </cell>
          <cell r="W146" t="e">
            <v>#DIV/0!</v>
          </cell>
        </row>
        <row r="147">
          <cell r="S147" t="e">
            <v>#VALUE!</v>
          </cell>
          <cell r="T147" t="e">
            <v>#DIV/0!</v>
          </cell>
          <cell r="U147" t="e">
            <v>#DIV/0!</v>
          </cell>
          <cell r="V147" t="e">
            <v>#DIV/0!</v>
          </cell>
          <cell r="W147" t="e">
            <v>#DIV/0!</v>
          </cell>
        </row>
        <row r="149">
          <cell r="S149" t="e">
            <v>#VALUE!</v>
          </cell>
          <cell r="T149" t="e">
            <v>#DIV/0!</v>
          </cell>
          <cell r="U149" t="e">
            <v>#DIV/0!</v>
          </cell>
          <cell r="V149" t="e">
            <v>#DIV/0!</v>
          </cell>
          <cell r="W149" t="e">
            <v>#DIV/0!</v>
          </cell>
        </row>
        <row r="150">
          <cell r="S150" t="e">
            <v>#VALUE!</v>
          </cell>
          <cell r="T150" t="e">
            <v>#DIV/0!</v>
          </cell>
          <cell r="U150" t="e">
            <v>#DIV/0!</v>
          </cell>
          <cell r="V150" t="e">
            <v>#DIV/0!</v>
          </cell>
          <cell r="W150" t="e">
            <v>#DIV/0!</v>
          </cell>
        </row>
        <row r="152"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</row>
        <row r="153">
          <cell r="B153" t="str">
            <v>How much c.n.d. into cash (actual)</v>
          </cell>
          <cell r="S153" t="e">
            <v>#VALUE!</v>
          </cell>
          <cell r="T153" t="e">
            <v>#DIV/0!</v>
          </cell>
          <cell r="U153" t="e">
            <v>#DIV/0!</v>
          </cell>
          <cell r="V153" t="e">
            <v>#DIV/0!</v>
          </cell>
          <cell r="W153" t="e">
            <v>#DIV/0!</v>
          </cell>
        </row>
        <row r="154">
          <cell r="B154" t="str">
            <v>How much c.n.d. into s.t.d. (actual)</v>
          </cell>
          <cell r="S154" t="e">
            <v>#VALUE!</v>
          </cell>
          <cell r="T154" t="e">
            <v>#DIV/0!</v>
          </cell>
          <cell r="U154" t="e">
            <v>#DIV/0!</v>
          </cell>
          <cell r="V154" t="e">
            <v>#DIV/0!</v>
          </cell>
          <cell r="W154" t="e">
            <v>#DIV/0!</v>
          </cell>
        </row>
        <row r="161">
          <cell r="B161" t="str">
            <v>Estimated amortisation of intangible fixed assets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3">
          <cell r="A163" t="str">
            <v>I0711</v>
          </cell>
          <cell r="B163" t="str">
            <v>Depreciation of Investments and Other Assets</v>
          </cell>
          <cell r="S163" t="str">
            <v>NA</v>
          </cell>
          <cell r="T163" t="str">
            <v>NA</v>
          </cell>
          <cell r="U163" t="str">
            <v>NA</v>
          </cell>
          <cell r="V163" t="e">
            <v>#DIV/0!</v>
          </cell>
          <cell r="W163" t="e">
            <v>#DIV/0!</v>
          </cell>
        </row>
        <row r="165">
          <cell r="S165" t="e">
            <v>#VALUE!</v>
          </cell>
          <cell r="T165" t="e">
            <v>#DIV/0!</v>
          </cell>
          <cell r="U165" t="e">
            <v>#DIV/0!</v>
          </cell>
          <cell r="V165" t="e">
            <v>#DIV/0!</v>
          </cell>
          <cell r="W165" t="e">
            <v>#DIV/0!</v>
          </cell>
        </row>
        <row r="167">
          <cell r="B167" t="str">
            <v>Depreciation and amortisation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 t="e">
            <v>#VALUE!</v>
          </cell>
          <cell r="T167" t="e">
            <v>#DIV/0!</v>
          </cell>
          <cell r="U167" t="e">
            <v>#DIV/0!</v>
          </cell>
          <cell r="V167" t="e">
            <v>#DIV/0!</v>
          </cell>
          <cell r="W167" t="e">
            <v>#DIV/0!</v>
          </cell>
        </row>
        <row r="169">
          <cell r="B169" t="str">
            <v>Depreciation / depreciable assets (yr-1)</v>
          </cell>
          <cell r="C169" t="e">
            <v>#N/A</v>
          </cell>
          <cell r="D169" t="str">
            <v>NA</v>
          </cell>
          <cell r="E169" t="str">
            <v>NA</v>
          </cell>
          <cell r="F169" t="str">
            <v>NA</v>
          </cell>
          <cell r="G169" t="str">
            <v>NA</v>
          </cell>
          <cell r="H169" t="str">
            <v>NA</v>
          </cell>
          <cell r="I169" t="str">
            <v>NA</v>
          </cell>
          <cell r="J169" t="str">
            <v>NA</v>
          </cell>
          <cell r="K169" t="str">
            <v>NA</v>
          </cell>
          <cell r="L169" t="str">
            <v>NA</v>
          </cell>
          <cell r="M169" t="str">
            <v>NA</v>
          </cell>
          <cell r="N169" t="str">
            <v>NA</v>
          </cell>
          <cell r="O169" t="str">
            <v>NA</v>
          </cell>
          <cell r="P169" t="str">
            <v>NA</v>
          </cell>
          <cell r="Q169" t="str">
            <v>NA</v>
          </cell>
          <cell r="R169" t="str">
            <v>NA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</row>
        <row r="171">
          <cell r="B171" t="str">
            <v>Depreciation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 t="e">
            <v>#VALUE!</v>
          </cell>
          <cell r="T171" t="e">
            <v>#DIV/0!</v>
          </cell>
          <cell r="U171" t="e">
            <v>#DIV/0!</v>
          </cell>
          <cell r="V171" t="e">
            <v>#DIV/0!</v>
          </cell>
          <cell r="W171" t="e">
            <v>#DIV/0!</v>
          </cell>
          <cell r="AD171" t="str">
            <v>With ratio of depreciation / depreciable assets</v>
          </cell>
        </row>
        <row r="175">
          <cell r="S175">
            <v>115</v>
          </cell>
          <cell r="T175">
            <v>115</v>
          </cell>
        </row>
        <row r="183">
          <cell r="R183" t="str">
            <v>1 month</v>
          </cell>
          <cell r="S183" t="str">
            <v>3 months</v>
          </cell>
          <cell r="T183" t="str">
            <v>12 months</v>
          </cell>
        </row>
        <row r="184">
          <cell r="B184" t="str">
            <v>Relative to TOPIX (%)</v>
          </cell>
          <cell r="AD184" t="str">
            <v>From Bloomberg / Datastream: "XXXX Equity RG".  Adjust periods of time</v>
          </cell>
        </row>
        <row r="186">
          <cell r="R186" t="str">
            <v>bn</v>
          </cell>
        </row>
        <row r="188">
          <cell r="R188">
            <v>1000</v>
          </cell>
        </row>
        <row r="193">
          <cell r="B193" t="str">
            <v>Cash &amp; mkt. secs. / sales</v>
          </cell>
          <cell r="C193" t="e">
            <v>#DIV/0!</v>
          </cell>
          <cell r="D193" t="e">
            <v>#DIV/0!</v>
          </cell>
          <cell r="E193" t="e">
            <v>#DIV/0!</v>
          </cell>
          <cell r="F193" t="e">
            <v>#DIV/0!</v>
          </cell>
          <cell r="G193" t="e">
            <v>#DIV/0!</v>
          </cell>
          <cell r="H193" t="e">
            <v>#DIV/0!</v>
          </cell>
          <cell r="I193" t="e">
            <v>#DIV/0!</v>
          </cell>
          <cell r="J193" t="e">
            <v>#DIV/0!</v>
          </cell>
          <cell r="K193" t="e">
            <v>#DIV/0!</v>
          </cell>
          <cell r="L193" t="e">
            <v>#DIV/0!</v>
          </cell>
          <cell r="M193" t="e">
            <v>#DIV/0!</v>
          </cell>
          <cell r="N193" t="e">
            <v>#DIV/0!</v>
          </cell>
          <cell r="O193" t="e">
            <v>#DIV/0!</v>
          </cell>
          <cell r="P193" t="e">
            <v>#DIV/0!</v>
          </cell>
          <cell r="Q193" t="e">
            <v>#DIV/0!</v>
          </cell>
          <cell r="R193" t="e">
            <v>#DIV/0!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</row>
        <row r="194">
          <cell r="B194" t="str">
            <v>Inventories / sales</v>
          </cell>
          <cell r="C194" t="e">
            <v>#DIV/0!</v>
          </cell>
          <cell r="D194" t="e">
            <v>#DIV/0!</v>
          </cell>
          <cell r="E194" t="e">
            <v>#DIV/0!</v>
          </cell>
          <cell r="F194" t="e">
            <v>#DIV/0!</v>
          </cell>
          <cell r="G194" t="e">
            <v>#DIV/0!</v>
          </cell>
          <cell r="H194" t="e">
            <v>#DIV/0!</v>
          </cell>
          <cell r="I194" t="e">
            <v>#DIV/0!</v>
          </cell>
          <cell r="J194" t="e">
            <v>#DIV/0!</v>
          </cell>
          <cell r="K194" t="e">
            <v>#DIV/0!</v>
          </cell>
          <cell r="L194" t="e">
            <v>#DIV/0!</v>
          </cell>
          <cell r="M194" t="e">
            <v>#DIV/0!</v>
          </cell>
          <cell r="N194" t="e">
            <v>#DIV/0!</v>
          </cell>
          <cell r="O194" t="e">
            <v>#DIV/0!</v>
          </cell>
          <cell r="P194" t="e">
            <v>#DIV/0!</v>
          </cell>
          <cell r="Q194" t="e">
            <v>#DIV/0!</v>
          </cell>
          <cell r="R194" t="e">
            <v>#DIV/0!</v>
          </cell>
          <cell r="S194" t="e">
            <v>#DIV/0!</v>
          </cell>
          <cell r="T194" t="e">
            <v>#DIV/0!</v>
          </cell>
          <cell r="U194" t="e">
            <v>#DIV/0!</v>
          </cell>
          <cell r="V194" t="e">
            <v>#DIV/0!</v>
          </cell>
          <cell r="W194" t="e">
            <v>#DIV/0!</v>
          </cell>
        </row>
        <row r="195">
          <cell r="B195" t="str">
            <v>Receivables / sales</v>
          </cell>
          <cell r="C195" t="e">
            <v>#DIV/0!</v>
          </cell>
          <cell r="D195" t="e">
            <v>#DIV/0!</v>
          </cell>
          <cell r="E195" t="e">
            <v>#DIV/0!</v>
          </cell>
          <cell r="F195" t="e">
            <v>#DIV/0!</v>
          </cell>
          <cell r="G195" t="e">
            <v>#DIV/0!</v>
          </cell>
          <cell r="H195" t="e">
            <v>#DIV/0!</v>
          </cell>
          <cell r="I195" t="e">
            <v>#DIV/0!</v>
          </cell>
          <cell r="J195" t="e">
            <v>#DIV/0!</v>
          </cell>
          <cell r="K195" t="e">
            <v>#DIV/0!</v>
          </cell>
          <cell r="L195" t="e">
            <v>#DIV/0!</v>
          </cell>
          <cell r="M195" t="e">
            <v>#DIV/0!</v>
          </cell>
          <cell r="N195" t="e">
            <v>#DIV/0!</v>
          </cell>
          <cell r="O195" t="e">
            <v>#DIV/0!</v>
          </cell>
          <cell r="P195" t="e">
            <v>#DIV/0!</v>
          </cell>
          <cell r="Q195" t="e">
            <v>#DIV/0!</v>
          </cell>
          <cell r="R195" t="e">
            <v>#DIV/0!</v>
          </cell>
          <cell r="S195" t="e">
            <v>#DIV/0!</v>
          </cell>
          <cell r="T195" t="e">
            <v>#DIV/0!</v>
          </cell>
          <cell r="U195" t="e">
            <v>#DIV/0!</v>
          </cell>
          <cell r="V195" t="e">
            <v>#DIV/0!</v>
          </cell>
          <cell r="W195" t="e">
            <v>#DIV/0!</v>
          </cell>
        </row>
        <row r="196">
          <cell r="B196" t="str">
            <v>Payables / sales</v>
          </cell>
          <cell r="C196" t="e">
            <v>#DIV/0!</v>
          </cell>
          <cell r="D196" t="e">
            <v>#DIV/0!</v>
          </cell>
          <cell r="E196" t="e">
            <v>#DIV/0!</v>
          </cell>
          <cell r="F196" t="e">
            <v>#DIV/0!</v>
          </cell>
          <cell r="G196" t="e">
            <v>#DIV/0!</v>
          </cell>
          <cell r="H196" t="e">
            <v>#DIV/0!</v>
          </cell>
          <cell r="I196" t="e">
            <v>#DIV/0!</v>
          </cell>
          <cell r="J196" t="e">
            <v>#DIV/0!</v>
          </cell>
          <cell r="K196" t="e">
            <v>#DIV/0!</v>
          </cell>
          <cell r="L196" t="e">
            <v>#DIV/0!</v>
          </cell>
          <cell r="M196" t="e">
            <v>#DIV/0!</v>
          </cell>
          <cell r="N196" t="e">
            <v>#DIV/0!</v>
          </cell>
          <cell r="O196" t="e">
            <v>#DIV/0!</v>
          </cell>
          <cell r="P196" t="e">
            <v>#DIV/0!</v>
          </cell>
          <cell r="Q196" t="e">
            <v>#DIV/0!</v>
          </cell>
          <cell r="R196" t="e">
            <v>#DIV/0!</v>
          </cell>
          <cell r="S196" t="e">
            <v>#DIV/0!</v>
          </cell>
          <cell r="T196" t="e">
            <v>#DIV/0!</v>
          </cell>
          <cell r="U196" t="e">
            <v>#DIV/0!</v>
          </cell>
          <cell r="V196" t="e">
            <v>#DIV/0!</v>
          </cell>
          <cell r="W196" t="e">
            <v>#DIV/0!</v>
          </cell>
        </row>
        <row r="199">
          <cell r="B199" t="str">
            <v>Gross margin</v>
          </cell>
          <cell r="C199" t="e">
            <v>#DIV/0!</v>
          </cell>
          <cell r="D199" t="e">
            <v>#DIV/0!</v>
          </cell>
          <cell r="E199" t="e">
            <v>#DIV/0!</v>
          </cell>
          <cell r="F199" t="e">
            <v>#DIV/0!</v>
          </cell>
          <cell r="G199" t="e">
            <v>#DIV/0!</v>
          </cell>
          <cell r="H199" t="e">
            <v>#DIV/0!</v>
          </cell>
          <cell r="I199" t="e">
            <v>#DIV/0!</v>
          </cell>
          <cell r="J199" t="e">
            <v>#DIV/0!</v>
          </cell>
          <cell r="K199" t="e">
            <v>#DIV/0!</v>
          </cell>
          <cell r="L199" t="e">
            <v>#DIV/0!</v>
          </cell>
          <cell r="M199" t="e">
            <v>#DIV/0!</v>
          </cell>
          <cell r="N199" t="e">
            <v>#DIV/0!</v>
          </cell>
          <cell r="O199" t="e">
            <v>#DIV/0!</v>
          </cell>
          <cell r="P199" t="e">
            <v>#DIV/0!</v>
          </cell>
          <cell r="Q199" t="e">
            <v>#DIV/0!</v>
          </cell>
          <cell r="R199" t="e">
            <v>#DIV/0!</v>
          </cell>
        </row>
        <row r="200">
          <cell r="B200" t="str">
            <v>SG&amp;A / sales</v>
          </cell>
          <cell r="C200" t="e">
            <v>#DIV/0!</v>
          </cell>
          <cell r="D200" t="e">
            <v>#DIV/0!</v>
          </cell>
          <cell r="E200" t="e">
            <v>#DIV/0!</v>
          </cell>
          <cell r="F200" t="e">
            <v>#DIV/0!</v>
          </cell>
          <cell r="G200" t="e">
            <v>#DIV/0!</v>
          </cell>
          <cell r="H200" t="e">
            <v>#DIV/0!</v>
          </cell>
          <cell r="I200" t="e">
            <v>#DIV/0!</v>
          </cell>
          <cell r="J200" t="e">
            <v>#DIV/0!</v>
          </cell>
          <cell r="K200" t="e">
            <v>#DIV/0!</v>
          </cell>
          <cell r="L200" t="e">
            <v>#DIV/0!</v>
          </cell>
          <cell r="M200" t="e">
            <v>#DIV/0!</v>
          </cell>
          <cell r="N200" t="e">
            <v>#DIV/0!</v>
          </cell>
          <cell r="O200" t="e">
            <v>#DIV/0!</v>
          </cell>
          <cell r="P200" t="e">
            <v>#DIV/0!</v>
          </cell>
          <cell r="Q200" t="e">
            <v>#DIV/0!</v>
          </cell>
          <cell r="R200" t="e">
            <v>#DIV/0!</v>
          </cell>
        </row>
        <row r="203">
          <cell r="B203" t="str">
            <v>Operating margin</v>
          </cell>
          <cell r="C203" t="e">
            <v>#DIV/0!</v>
          </cell>
          <cell r="D203" t="e">
            <v>#DIV/0!</v>
          </cell>
          <cell r="E203" t="e">
            <v>#DIV/0!</v>
          </cell>
          <cell r="F203" t="e">
            <v>#DIV/0!</v>
          </cell>
          <cell r="G203" t="e">
            <v>#DIV/0!</v>
          </cell>
          <cell r="H203" t="e">
            <v>#DIV/0!</v>
          </cell>
          <cell r="I203" t="e">
            <v>#DIV/0!</v>
          </cell>
          <cell r="J203" t="e">
            <v>#DIV/0!</v>
          </cell>
          <cell r="K203" t="e">
            <v>#DIV/0!</v>
          </cell>
          <cell r="L203" t="e">
            <v>#DIV/0!</v>
          </cell>
          <cell r="M203" t="e">
            <v>#DIV/0!</v>
          </cell>
          <cell r="N203" t="e">
            <v>#DIV/0!</v>
          </cell>
          <cell r="O203" t="e">
            <v>#DIV/0!</v>
          </cell>
          <cell r="P203" t="e">
            <v>#DIV/0!</v>
          </cell>
          <cell r="Q203" t="e">
            <v>#DIV/0!</v>
          </cell>
          <cell r="R203" t="e">
            <v>#DIV/0!</v>
          </cell>
          <cell r="S203" t="e">
            <v>#DIV/0!</v>
          </cell>
          <cell r="T203" t="e">
            <v>#DIV/0!</v>
          </cell>
          <cell r="U203" t="e">
            <v>#DIV/0!</v>
          </cell>
          <cell r="V203" t="e">
            <v>#DIV/0!</v>
          </cell>
          <cell r="W203" t="e">
            <v>#DIV/0!</v>
          </cell>
        </row>
        <row r="204">
          <cell r="B204" t="str">
            <v>Sales / assets</v>
          </cell>
          <cell r="C204" t="e">
            <v>#N/A</v>
          </cell>
          <cell r="D204" t="e">
            <v>#DIV/0!</v>
          </cell>
          <cell r="E204" t="e">
            <v>#DIV/0!</v>
          </cell>
          <cell r="F204" t="e">
            <v>#DIV/0!</v>
          </cell>
          <cell r="G204" t="e">
            <v>#DIV/0!</v>
          </cell>
          <cell r="H204" t="e">
            <v>#DIV/0!</v>
          </cell>
          <cell r="I204" t="e">
            <v>#DIV/0!</v>
          </cell>
          <cell r="J204" t="e">
            <v>#DIV/0!</v>
          </cell>
          <cell r="K204" t="e">
            <v>#DIV/0!</v>
          </cell>
          <cell r="L204" t="e">
            <v>#DIV/0!</v>
          </cell>
          <cell r="M204" t="e">
            <v>#DIV/0!</v>
          </cell>
          <cell r="N204" t="e">
            <v>#DIV/0!</v>
          </cell>
          <cell r="O204" t="e">
            <v>#DIV/0!</v>
          </cell>
          <cell r="P204" t="e">
            <v>#DIV/0!</v>
          </cell>
          <cell r="Q204" t="e">
            <v>#DIV/0!</v>
          </cell>
          <cell r="R204" t="e">
            <v>#DIV/0!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</row>
        <row r="205">
          <cell r="B205" t="str">
            <v>Assets / equity</v>
          </cell>
          <cell r="C205" t="e">
            <v>#N/A</v>
          </cell>
          <cell r="D205" t="e">
            <v>#DIV/0!</v>
          </cell>
          <cell r="E205" t="e">
            <v>#DIV/0!</v>
          </cell>
          <cell r="F205" t="e">
            <v>#DIV/0!</v>
          </cell>
          <cell r="G205" t="e">
            <v>#DIV/0!</v>
          </cell>
          <cell r="H205" t="e">
            <v>#DIV/0!</v>
          </cell>
          <cell r="I205" t="e">
            <v>#DIV/0!</v>
          </cell>
          <cell r="J205" t="e">
            <v>#DIV/0!</v>
          </cell>
          <cell r="K205" t="e">
            <v>#DIV/0!</v>
          </cell>
          <cell r="L205" t="e">
            <v>#DIV/0!</v>
          </cell>
          <cell r="M205" t="e">
            <v>#DIV/0!</v>
          </cell>
          <cell r="N205" t="e">
            <v>#DIV/0!</v>
          </cell>
          <cell r="O205" t="e">
            <v>#DIV/0!</v>
          </cell>
          <cell r="P205" t="e">
            <v>#DIV/0!</v>
          </cell>
          <cell r="Q205" t="e">
            <v>#DIV/0!</v>
          </cell>
          <cell r="R205" t="e">
            <v>#DIV/0!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</row>
        <row r="206">
          <cell r="B206" t="str">
            <v>Return on equity</v>
          </cell>
          <cell r="C206" t="e">
            <v>#N/A</v>
          </cell>
          <cell r="D206" t="e">
            <v>#DIV/0!</v>
          </cell>
          <cell r="E206" t="e">
            <v>#DIV/0!</v>
          </cell>
          <cell r="F206" t="e">
            <v>#DIV/0!</v>
          </cell>
          <cell r="G206" t="e">
            <v>#DIV/0!</v>
          </cell>
          <cell r="H206" t="e">
            <v>#DIV/0!</v>
          </cell>
          <cell r="I206" t="e">
            <v>#DIV/0!</v>
          </cell>
          <cell r="J206" t="e">
            <v>#DIV/0!</v>
          </cell>
          <cell r="K206" t="e">
            <v>#DIV/0!</v>
          </cell>
          <cell r="L206" t="e">
            <v>#DIV/0!</v>
          </cell>
          <cell r="M206" t="e">
            <v>#DIV/0!</v>
          </cell>
          <cell r="N206" t="e">
            <v>#DIV/0!</v>
          </cell>
          <cell r="O206" t="e">
            <v>#DIV/0!</v>
          </cell>
          <cell r="P206" t="e">
            <v>#DIV/0!</v>
          </cell>
          <cell r="Q206" t="e">
            <v>#DIV/0!</v>
          </cell>
          <cell r="R206" t="e">
            <v>#DIV/0!</v>
          </cell>
          <cell r="S206" t="e">
            <v>#DIV/0!</v>
          </cell>
          <cell r="T206" t="e">
            <v>#DIV/0!</v>
          </cell>
          <cell r="U206" t="e">
            <v>#DIV/0!</v>
          </cell>
          <cell r="V206" t="e">
            <v>#DIV/0!</v>
          </cell>
          <cell r="W206" t="e">
            <v>#DIV/0!</v>
          </cell>
        </row>
        <row r="207">
          <cell r="B207" t="str">
            <v>Operating profit / assets</v>
          </cell>
          <cell r="C207" t="e">
            <v>#N/A</v>
          </cell>
          <cell r="D207" t="e">
            <v>#DIV/0!</v>
          </cell>
          <cell r="E207" t="e">
            <v>#DIV/0!</v>
          </cell>
          <cell r="F207" t="e">
            <v>#DIV/0!</v>
          </cell>
          <cell r="G207" t="e">
            <v>#DIV/0!</v>
          </cell>
          <cell r="H207" t="e">
            <v>#DIV/0!</v>
          </cell>
          <cell r="I207" t="e">
            <v>#DIV/0!</v>
          </cell>
          <cell r="J207" t="e">
            <v>#DIV/0!</v>
          </cell>
          <cell r="K207" t="e">
            <v>#DIV/0!</v>
          </cell>
          <cell r="L207" t="e">
            <v>#DIV/0!</v>
          </cell>
          <cell r="M207" t="e">
            <v>#DIV/0!</v>
          </cell>
          <cell r="N207" t="e">
            <v>#DIV/0!</v>
          </cell>
          <cell r="O207" t="e">
            <v>#DIV/0!</v>
          </cell>
          <cell r="P207" t="e">
            <v>#DIV/0!</v>
          </cell>
          <cell r="Q207" t="e">
            <v>#DIV/0!</v>
          </cell>
          <cell r="R207" t="e">
            <v>#DIV/0!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</row>
        <row r="215">
          <cell r="B215" t="str">
            <v>EBIT / net interest paid</v>
          </cell>
          <cell r="C215" t="e">
            <v>#DIV/0!</v>
          </cell>
          <cell r="D215" t="e">
            <v>#DIV/0!</v>
          </cell>
          <cell r="E215" t="e">
            <v>#DIV/0!</v>
          </cell>
          <cell r="F215" t="e">
            <v>#DIV/0!</v>
          </cell>
          <cell r="G215" t="e">
            <v>#DIV/0!</v>
          </cell>
          <cell r="H215" t="e">
            <v>#DIV/0!</v>
          </cell>
          <cell r="I215" t="e">
            <v>#DIV/0!</v>
          </cell>
          <cell r="J215" t="e">
            <v>#DIV/0!</v>
          </cell>
          <cell r="K215" t="e">
            <v>#DIV/0!</v>
          </cell>
          <cell r="L215" t="e">
            <v>#DIV/0!</v>
          </cell>
          <cell r="M215" t="e">
            <v>#DIV/0!</v>
          </cell>
          <cell r="N215" t="e">
            <v>#DIV/0!</v>
          </cell>
          <cell r="O215" t="e">
            <v>#DIV/0!</v>
          </cell>
          <cell r="P215" t="e">
            <v>#DIV/0!</v>
          </cell>
          <cell r="Q215" t="e">
            <v>#DIV/0!</v>
          </cell>
          <cell r="R215" t="e">
            <v>#DIV/0!</v>
          </cell>
        </row>
        <row r="216">
          <cell r="B216" t="str">
            <v>Net debt / equity</v>
          </cell>
          <cell r="C216" t="e">
            <v>#DIV/0!</v>
          </cell>
          <cell r="D216" t="e">
            <v>#DIV/0!</v>
          </cell>
          <cell r="E216" t="e">
            <v>#DIV/0!</v>
          </cell>
          <cell r="F216" t="e">
            <v>#DIV/0!</v>
          </cell>
          <cell r="G216" t="e">
            <v>#DIV/0!</v>
          </cell>
          <cell r="H216" t="e">
            <v>#DIV/0!</v>
          </cell>
          <cell r="I216" t="e">
            <v>#DIV/0!</v>
          </cell>
          <cell r="J216" t="e">
            <v>#DIV/0!</v>
          </cell>
          <cell r="K216" t="e">
            <v>#DIV/0!</v>
          </cell>
          <cell r="L216" t="e">
            <v>#DIV/0!</v>
          </cell>
          <cell r="M216" t="e">
            <v>#DIV/0!</v>
          </cell>
          <cell r="N216" t="e">
            <v>#DIV/0!</v>
          </cell>
          <cell r="O216" t="e">
            <v>#DIV/0!</v>
          </cell>
          <cell r="P216" t="e">
            <v>#DIV/0!</v>
          </cell>
          <cell r="Q216" t="e">
            <v>#DIV/0!</v>
          </cell>
          <cell r="R216" t="e">
            <v>#DIV/0!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</row>
        <row r="217">
          <cell r="B217" t="str">
            <v>Equity ratio</v>
          </cell>
          <cell r="C217" t="e">
            <v>#DIV/0!</v>
          </cell>
          <cell r="D217" t="e">
            <v>#DIV/0!</v>
          </cell>
          <cell r="E217" t="e">
            <v>#DIV/0!</v>
          </cell>
          <cell r="F217" t="e">
            <v>#DIV/0!</v>
          </cell>
          <cell r="G217" t="e">
            <v>#DIV/0!</v>
          </cell>
          <cell r="H217" t="e">
            <v>#DIV/0!</v>
          </cell>
          <cell r="I217" t="e">
            <v>#DIV/0!</v>
          </cell>
          <cell r="J217" t="e">
            <v>#DIV/0!</v>
          </cell>
          <cell r="K217" t="e">
            <v>#DIV/0!</v>
          </cell>
          <cell r="L217" t="e">
            <v>#DIV/0!</v>
          </cell>
          <cell r="M217" t="e">
            <v>#DIV/0!</v>
          </cell>
          <cell r="N217" t="e">
            <v>#DIV/0!</v>
          </cell>
          <cell r="O217" t="e">
            <v>#DIV/0!</v>
          </cell>
          <cell r="P217" t="e">
            <v>#DIV/0!</v>
          </cell>
          <cell r="Q217" t="e">
            <v>#DIV/0!</v>
          </cell>
          <cell r="R217" t="e">
            <v>#DIV/0!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</row>
        <row r="220">
          <cell r="B220" t="str">
            <v>Sales / tangible assets</v>
          </cell>
          <cell r="C220" t="e">
            <v>#N/A</v>
          </cell>
          <cell r="D220" t="e">
            <v>#DIV/0!</v>
          </cell>
          <cell r="E220" t="e">
            <v>#DIV/0!</v>
          </cell>
          <cell r="F220" t="e">
            <v>#DIV/0!</v>
          </cell>
          <cell r="G220" t="e">
            <v>#DIV/0!</v>
          </cell>
          <cell r="H220" t="e">
            <v>#DIV/0!</v>
          </cell>
          <cell r="I220" t="e">
            <v>#DIV/0!</v>
          </cell>
          <cell r="J220" t="e">
            <v>#DIV/0!</v>
          </cell>
          <cell r="K220" t="e">
            <v>#DIV/0!</v>
          </cell>
          <cell r="L220" t="e">
            <v>#DIV/0!</v>
          </cell>
          <cell r="M220" t="e">
            <v>#DIV/0!</v>
          </cell>
          <cell r="N220" t="e">
            <v>#DIV/0!</v>
          </cell>
          <cell r="O220" t="e">
            <v>#DIV/0!</v>
          </cell>
          <cell r="P220" t="e">
            <v>#DIV/0!</v>
          </cell>
          <cell r="Q220" t="e">
            <v>#DIV/0!</v>
          </cell>
          <cell r="R220" t="e">
            <v>#DIV/0!</v>
          </cell>
          <cell r="S220" t="e">
            <v>#DIV/0!</v>
          </cell>
          <cell r="T220" t="e">
            <v>#DIV/0!</v>
          </cell>
          <cell r="U220" t="e">
            <v>#DIV/0!</v>
          </cell>
          <cell r="V220" t="e">
            <v>#DIV/0!</v>
          </cell>
          <cell r="W220" t="e">
            <v>#DIV/0!</v>
          </cell>
        </row>
        <row r="221">
          <cell r="B221" t="str">
            <v>COGS / inventories</v>
          </cell>
          <cell r="C221" t="e">
            <v>#N/A</v>
          </cell>
          <cell r="D221" t="e">
            <v>#DIV/0!</v>
          </cell>
          <cell r="E221" t="e">
            <v>#DIV/0!</v>
          </cell>
          <cell r="F221" t="e">
            <v>#DIV/0!</v>
          </cell>
          <cell r="G221" t="e">
            <v>#DIV/0!</v>
          </cell>
          <cell r="H221" t="e">
            <v>#DIV/0!</v>
          </cell>
          <cell r="I221" t="e">
            <v>#DIV/0!</v>
          </cell>
          <cell r="J221" t="e">
            <v>#DIV/0!</v>
          </cell>
          <cell r="K221" t="e">
            <v>#DIV/0!</v>
          </cell>
          <cell r="L221" t="e">
            <v>#DIV/0!</v>
          </cell>
          <cell r="M221" t="e">
            <v>#DIV/0!</v>
          </cell>
          <cell r="N221" t="e">
            <v>#DIV/0!</v>
          </cell>
          <cell r="O221" t="e">
            <v>#DIV/0!</v>
          </cell>
          <cell r="P221" t="e">
            <v>#DIV/0!</v>
          </cell>
          <cell r="Q221" t="e">
            <v>#DIV/0!</v>
          </cell>
          <cell r="R221" t="e">
            <v>#DIV/0!</v>
          </cell>
        </row>
        <row r="222">
          <cell r="B222" t="str">
            <v>Sales / receivables</v>
          </cell>
          <cell r="C222" t="e">
            <v>#N/A</v>
          </cell>
          <cell r="D222" t="e">
            <v>#DIV/0!</v>
          </cell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  <cell r="I222" t="e">
            <v>#DIV/0!</v>
          </cell>
          <cell r="J222" t="e">
            <v>#DIV/0!</v>
          </cell>
          <cell r="K222" t="e">
            <v>#DIV/0!</v>
          </cell>
          <cell r="L222" t="e">
            <v>#DIV/0!</v>
          </cell>
          <cell r="M222" t="e">
            <v>#DIV/0!</v>
          </cell>
          <cell r="N222" t="e">
            <v>#DIV/0!</v>
          </cell>
          <cell r="O222" t="e">
            <v>#DIV/0!</v>
          </cell>
          <cell r="P222" t="e">
            <v>#DIV/0!</v>
          </cell>
          <cell r="Q222" t="e">
            <v>#DIV/0!</v>
          </cell>
          <cell r="R222" t="e">
            <v>#DIV/0!</v>
          </cell>
          <cell r="S222" t="e">
            <v>#DIV/0!</v>
          </cell>
          <cell r="T222" t="e">
            <v>#DIV/0!</v>
          </cell>
          <cell r="U222" t="e">
            <v>#DIV/0!</v>
          </cell>
          <cell r="V222" t="e">
            <v>#DIV/0!</v>
          </cell>
          <cell r="W222" t="e">
            <v>#DIV/0!</v>
          </cell>
        </row>
        <row r="223">
          <cell r="B223" t="str">
            <v>Sales / payables</v>
          </cell>
          <cell r="C223" t="e">
            <v>#N/A</v>
          </cell>
          <cell r="D223" t="e">
            <v>#DIV/0!</v>
          </cell>
          <cell r="E223" t="e">
            <v>#DIV/0!</v>
          </cell>
          <cell r="F223" t="e">
            <v>#DIV/0!</v>
          </cell>
          <cell r="G223" t="e">
            <v>#DIV/0!</v>
          </cell>
          <cell r="H223" t="e">
            <v>#DIV/0!</v>
          </cell>
          <cell r="I223" t="e">
            <v>#DIV/0!</v>
          </cell>
          <cell r="J223" t="e">
            <v>#DIV/0!</v>
          </cell>
          <cell r="K223" t="e">
            <v>#DIV/0!</v>
          </cell>
          <cell r="L223" t="e">
            <v>#DIV/0!</v>
          </cell>
          <cell r="M223" t="e">
            <v>#DIV/0!</v>
          </cell>
          <cell r="N223" t="e">
            <v>#DIV/0!</v>
          </cell>
          <cell r="O223" t="e">
            <v>#DIV/0!</v>
          </cell>
          <cell r="P223" t="e">
            <v>#DIV/0!</v>
          </cell>
          <cell r="Q223" t="e">
            <v>#DIV/0!</v>
          </cell>
          <cell r="R223" t="e">
            <v>#DIV/0!</v>
          </cell>
          <cell r="S223" t="e">
            <v>#DIV/0!</v>
          </cell>
          <cell r="T223" t="e">
            <v>#DIV/0!</v>
          </cell>
          <cell r="U223" t="e">
            <v>#DIV/0!</v>
          </cell>
          <cell r="V223" t="e">
            <v>#DIV/0!</v>
          </cell>
          <cell r="W223" t="e">
            <v>#DIV/0!</v>
          </cell>
        </row>
        <row r="226">
          <cell r="B226" t="str">
            <v>Tangibles</v>
          </cell>
          <cell r="C226" t="e">
            <v>#DIV/0!</v>
          </cell>
          <cell r="D226" t="e">
            <v>#DIV/0!</v>
          </cell>
          <cell r="E226" t="e">
            <v>#DIV/0!</v>
          </cell>
          <cell r="F226" t="e">
            <v>#DIV/0!</v>
          </cell>
          <cell r="G226" t="e">
            <v>#DIV/0!</v>
          </cell>
          <cell r="H226" t="e">
            <v>#DIV/0!</v>
          </cell>
          <cell r="I226" t="e">
            <v>#DIV/0!</v>
          </cell>
          <cell r="J226" t="e">
            <v>#DIV/0!</v>
          </cell>
          <cell r="K226" t="e">
            <v>#DIV/0!</v>
          </cell>
          <cell r="L226" t="e">
            <v>#DIV/0!</v>
          </cell>
          <cell r="M226" t="e">
            <v>#DIV/0!</v>
          </cell>
          <cell r="N226" t="e">
            <v>#DIV/0!</v>
          </cell>
          <cell r="O226" t="e">
            <v>#DIV/0!</v>
          </cell>
          <cell r="P226" t="e">
            <v>#DIV/0!</v>
          </cell>
          <cell r="Q226" t="e">
            <v>#DIV/0!</v>
          </cell>
          <cell r="R226" t="e">
            <v>#DIV/0!</v>
          </cell>
          <cell r="S226" t="e">
            <v>#DIV/0!</v>
          </cell>
          <cell r="T226" t="e">
            <v>#DIV/0!</v>
          </cell>
          <cell r="U226" t="e">
            <v>#DIV/0!</v>
          </cell>
          <cell r="V226" t="e">
            <v>#DIV/0!</v>
          </cell>
          <cell r="W226" t="e">
            <v>#DIV/0!</v>
          </cell>
        </row>
        <row r="227">
          <cell r="B227" t="str">
            <v>Intangibles</v>
          </cell>
          <cell r="C227" t="e">
            <v>#DIV/0!</v>
          </cell>
          <cell r="D227" t="e">
            <v>#DIV/0!</v>
          </cell>
          <cell r="E227" t="e">
            <v>#DIV/0!</v>
          </cell>
          <cell r="F227" t="e">
            <v>#DIV/0!</v>
          </cell>
          <cell r="G227" t="e">
            <v>#DIV/0!</v>
          </cell>
          <cell r="H227" t="e">
            <v>#DIV/0!</v>
          </cell>
          <cell r="I227" t="e">
            <v>#DIV/0!</v>
          </cell>
          <cell r="J227" t="e">
            <v>#DIV/0!</v>
          </cell>
          <cell r="K227" t="e">
            <v>#DIV/0!</v>
          </cell>
          <cell r="L227" t="e">
            <v>#DIV/0!</v>
          </cell>
          <cell r="M227" t="e">
            <v>#DIV/0!</v>
          </cell>
          <cell r="N227" t="e">
            <v>#DIV/0!</v>
          </cell>
          <cell r="O227" t="e">
            <v>#DIV/0!</v>
          </cell>
          <cell r="P227" t="e">
            <v>#DIV/0!</v>
          </cell>
          <cell r="Q227" t="e">
            <v>#DIV/0!</v>
          </cell>
          <cell r="R227" t="e">
            <v>#DIV/0!</v>
          </cell>
        </row>
        <row r="228">
          <cell r="B228" t="str">
            <v>Investments &amp; others</v>
          </cell>
          <cell r="C228" t="e">
            <v>#DIV/0!</v>
          </cell>
          <cell r="D228" t="e">
            <v>#DIV/0!</v>
          </cell>
          <cell r="E228" t="e">
            <v>#DIV/0!</v>
          </cell>
          <cell r="F228" t="e">
            <v>#DIV/0!</v>
          </cell>
          <cell r="G228" t="e">
            <v>#DIV/0!</v>
          </cell>
          <cell r="H228" t="e">
            <v>#DIV/0!</v>
          </cell>
          <cell r="I228" t="e">
            <v>#DIV/0!</v>
          </cell>
          <cell r="J228" t="e">
            <v>#DIV/0!</v>
          </cell>
          <cell r="K228" t="e">
            <v>#DIV/0!</v>
          </cell>
          <cell r="L228" t="e">
            <v>#DIV/0!</v>
          </cell>
          <cell r="M228" t="e">
            <v>#DIV/0!</v>
          </cell>
          <cell r="N228" t="e">
            <v>#DIV/0!</v>
          </cell>
          <cell r="O228" t="e">
            <v>#DIV/0!</v>
          </cell>
          <cell r="P228" t="e">
            <v>#DIV/0!</v>
          </cell>
          <cell r="Q228" t="e">
            <v>#DIV/0!</v>
          </cell>
          <cell r="R228" t="e">
            <v>#DIV/0!</v>
          </cell>
        </row>
        <row r="231">
          <cell r="B231" t="str">
            <v>Current ratio</v>
          </cell>
          <cell r="C231" t="e">
            <v>#DIV/0!</v>
          </cell>
          <cell r="D231" t="e">
            <v>#DIV/0!</v>
          </cell>
          <cell r="E231" t="e">
            <v>#DIV/0!</v>
          </cell>
          <cell r="F231" t="e">
            <v>#DIV/0!</v>
          </cell>
          <cell r="G231" t="e">
            <v>#DIV/0!</v>
          </cell>
          <cell r="H231" t="e">
            <v>#DIV/0!</v>
          </cell>
          <cell r="I231" t="e">
            <v>#DIV/0!</v>
          </cell>
          <cell r="J231" t="e">
            <v>#DIV/0!</v>
          </cell>
          <cell r="K231" t="e">
            <v>#DIV/0!</v>
          </cell>
          <cell r="L231" t="e">
            <v>#DIV/0!</v>
          </cell>
          <cell r="M231" t="e">
            <v>#DIV/0!</v>
          </cell>
          <cell r="N231" t="e">
            <v>#DIV/0!</v>
          </cell>
          <cell r="O231" t="e">
            <v>#DIV/0!</v>
          </cell>
          <cell r="P231" t="e">
            <v>#DIV/0!</v>
          </cell>
          <cell r="Q231" t="e">
            <v>#DIV/0!</v>
          </cell>
          <cell r="R231" t="e">
            <v>#DIV/0!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</row>
        <row r="232">
          <cell r="B232" t="str">
            <v>Quick ratio</v>
          </cell>
          <cell r="C232" t="e">
            <v>#DIV/0!</v>
          </cell>
          <cell r="D232" t="e">
            <v>#DIV/0!</v>
          </cell>
          <cell r="E232" t="e">
            <v>#DIV/0!</v>
          </cell>
          <cell r="F232" t="e">
            <v>#DIV/0!</v>
          </cell>
          <cell r="G232" t="e">
            <v>#DIV/0!</v>
          </cell>
          <cell r="H232" t="e">
            <v>#DIV/0!</v>
          </cell>
          <cell r="I232" t="e">
            <v>#DIV/0!</v>
          </cell>
          <cell r="J232" t="e">
            <v>#DIV/0!</v>
          </cell>
          <cell r="K232" t="e">
            <v>#DIV/0!</v>
          </cell>
          <cell r="L232" t="e">
            <v>#DIV/0!</v>
          </cell>
          <cell r="M232" t="e">
            <v>#DIV/0!</v>
          </cell>
          <cell r="N232" t="e">
            <v>#DIV/0!</v>
          </cell>
          <cell r="O232" t="e">
            <v>#DIV/0!</v>
          </cell>
          <cell r="P232" t="e">
            <v>#DIV/0!</v>
          </cell>
          <cell r="Q232" t="e">
            <v>#DIV/0!</v>
          </cell>
          <cell r="R232" t="e">
            <v>#DIV/0!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</row>
        <row r="233">
          <cell r="B233" t="str">
            <v>Cash ratio</v>
          </cell>
          <cell r="C233" t="e">
            <v>#DIV/0!</v>
          </cell>
          <cell r="D233" t="e">
            <v>#DIV/0!</v>
          </cell>
          <cell r="E233" t="e">
            <v>#DIV/0!</v>
          </cell>
          <cell r="F233" t="e">
            <v>#DIV/0!</v>
          </cell>
          <cell r="G233" t="e">
            <v>#DIV/0!</v>
          </cell>
          <cell r="H233" t="e">
            <v>#DIV/0!</v>
          </cell>
          <cell r="I233" t="e">
            <v>#DIV/0!</v>
          </cell>
          <cell r="J233" t="e">
            <v>#DIV/0!</v>
          </cell>
          <cell r="K233" t="e">
            <v>#DIV/0!</v>
          </cell>
          <cell r="L233" t="e">
            <v>#DIV/0!</v>
          </cell>
          <cell r="M233" t="e">
            <v>#DIV/0!</v>
          </cell>
          <cell r="N233" t="e">
            <v>#DIV/0!</v>
          </cell>
          <cell r="O233" t="e">
            <v>#DIV/0!</v>
          </cell>
          <cell r="P233" t="e">
            <v>#DIV/0!</v>
          </cell>
          <cell r="Q233" t="e">
            <v>#DIV/0!</v>
          </cell>
          <cell r="R233" t="e">
            <v>#DIV/0!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</row>
        <row r="234">
          <cell r="B234" t="str">
            <v>Inventories (days)</v>
          </cell>
          <cell r="C234" t="e">
            <v>#N/A</v>
          </cell>
          <cell r="D234" t="e">
            <v>#DIV/0!</v>
          </cell>
          <cell r="E234" t="e">
            <v>#DIV/0!</v>
          </cell>
          <cell r="F234" t="e">
            <v>#DIV/0!</v>
          </cell>
          <cell r="G234" t="e">
            <v>#DIV/0!</v>
          </cell>
          <cell r="H234" t="e">
            <v>#DIV/0!</v>
          </cell>
          <cell r="I234" t="e">
            <v>#DIV/0!</v>
          </cell>
          <cell r="J234" t="e">
            <v>#DIV/0!</v>
          </cell>
          <cell r="K234" t="e">
            <v>#DIV/0!</v>
          </cell>
          <cell r="L234" t="e">
            <v>#DIV/0!</v>
          </cell>
          <cell r="M234" t="e">
            <v>#DIV/0!</v>
          </cell>
          <cell r="N234" t="e">
            <v>#DIV/0!</v>
          </cell>
          <cell r="O234" t="e">
            <v>#DIV/0!</v>
          </cell>
          <cell r="P234" t="e">
            <v>#DIV/0!</v>
          </cell>
          <cell r="Q234" t="e">
            <v>#DIV/0!</v>
          </cell>
          <cell r="R234" t="e">
            <v>#DIV/0!</v>
          </cell>
        </row>
        <row r="235">
          <cell r="B235" t="str">
            <v>Receivables (days)</v>
          </cell>
          <cell r="C235" t="e">
            <v>#N/A</v>
          </cell>
          <cell r="D235" t="e">
            <v>#DIV/0!</v>
          </cell>
          <cell r="E235" t="e">
            <v>#DIV/0!</v>
          </cell>
          <cell r="F235" t="e">
            <v>#DIV/0!</v>
          </cell>
          <cell r="G235" t="e">
            <v>#DIV/0!</v>
          </cell>
          <cell r="H235" t="e">
            <v>#DIV/0!</v>
          </cell>
          <cell r="I235" t="e">
            <v>#DIV/0!</v>
          </cell>
          <cell r="J235" t="e">
            <v>#DIV/0!</v>
          </cell>
          <cell r="K235" t="e">
            <v>#DIV/0!</v>
          </cell>
          <cell r="L235" t="e">
            <v>#DIV/0!</v>
          </cell>
          <cell r="M235" t="e">
            <v>#DIV/0!</v>
          </cell>
          <cell r="N235" t="e">
            <v>#DIV/0!</v>
          </cell>
          <cell r="O235" t="e">
            <v>#DIV/0!</v>
          </cell>
          <cell r="P235" t="e">
            <v>#DIV/0!</v>
          </cell>
          <cell r="Q235" t="e">
            <v>#DIV/0!</v>
          </cell>
          <cell r="R235" t="e">
            <v>#DIV/0!</v>
          </cell>
          <cell r="S235" t="e">
            <v>#DIV/0!</v>
          </cell>
          <cell r="T235" t="e">
            <v>#DIV/0!</v>
          </cell>
          <cell r="U235" t="e">
            <v>#DIV/0!</v>
          </cell>
          <cell r="V235" t="e">
            <v>#DIV/0!</v>
          </cell>
          <cell r="W235" t="e">
            <v>#DIV/0!</v>
          </cell>
        </row>
        <row r="236">
          <cell r="B236" t="str">
            <v>Payables (days)</v>
          </cell>
          <cell r="C236" t="e">
            <v>#N/A</v>
          </cell>
          <cell r="D236" t="e">
            <v>#DIV/0!</v>
          </cell>
          <cell r="E236" t="e">
            <v>#DIV/0!</v>
          </cell>
          <cell r="F236" t="e">
            <v>#DIV/0!</v>
          </cell>
          <cell r="G236" t="e">
            <v>#DIV/0!</v>
          </cell>
          <cell r="H236" t="e">
            <v>#DIV/0!</v>
          </cell>
          <cell r="I236" t="e">
            <v>#DIV/0!</v>
          </cell>
          <cell r="J236" t="e">
            <v>#DIV/0!</v>
          </cell>
          <cell r="K236" t="e">
            <v>#DIV/0!</v>
          </cell>
          <cell r="L236" t="e">
            <v>#DIV/0!</v>
          </cell>
          <cell r="M236" t="e">
            <v>#DIV/0!</v>
          </cell>
          <cell r="N236" t="e">
            <v>#DIV/0!</v>
          </cell>
          <cell r="O236" t="e">
            <v>#DIV/0!</v>
          </cell>
          <cell r="P236" t="e">
            <v>#DIV/0!</v>
          </cell>
          <cell r="Q236" t="e">
            <v>#DIV/0!</v>
          </cell>
          <cell r="R236" t="e">
            <v>#DIV/0!</v>
          </cell>
          <cell r="S236" t="e">
            <v>#DIV/0!</v>
          </cell>
          <cell r="T236" t="e">
            <v>#DIV/0!</v>
          </cell>
          <cell r="U236" t="e">
            <v>#DIV/0!</v>
          </cell>
          <cell r="V236" t="e">
            <v>#DIV/0!</v>
          </cell>
          <cell r="W236" t="e">
            <v>#DIV/0!</v>
          </cell>
        </row>
        <row r="237">
          <cell r="B237" t="str">
            <v>Net trade cycle (days)</v>
          </cell>
          <cell r="C237" t="e">
            <v>#N/A</v>
          </cell>
          <cell r="D237" t="e">
            <v>#DIV/0!</v>
          </cell>
          <cell r="E237" t="e">
            <v>#DIV/0!</v>
          </cell>
          <cell r="F237" t="e">
            <v>#DIV/0!</v>
          </cell>
          <cell r="G237" t="e">
            <v>#DIV/0!</v>
          </cell>
          <cell r="H237" t="e">
            <v>#DIV/0!</v>
          </cell>
          <cell r="I237" t="e">
            <v>#DIV/0!</v>
          </cell>
          <cell r="J237" t="e">
            <v>#DIV/0!</v>
          </cell>
          <cell r="K237" t="e">
            <v>#DIV/0!</v>
          </cell>
          <cell r="L237" t="e">
            <v>#DIV/0!</v>
          </cell>
          <cell r="M237" t="e">
            <v>#DIV/0!</v>
          </cell>
          <cell r="N237" t="e">
            <v>#DIV/0!</v>
          </cell>
          <cell r="O237" t="e">
            <v>#DIV/0!</v>
          </cell>
          <cell r="P237" t="e">
            <v>#DIV/0!</v>
          </cell>
          <cell r="Q237" t="e">
            <v>#DIV/0!</v>
          </cell>
          <cell r="R237" t="e">
            <v>#DIV/0!</v>
          </cell>
        </row>
        <row r="238">
          <cell r="B238" t="str">
            <v>CFO / net debt</v>
          </cell>
          <cell r="C238" t="e">
            <v>#N/A</v>
          </cell>
          <cell r="D238" t="e">
            <v>#DIV/0!</v>
          </cell>
          <cell r="E238" t="e">
            <v>#DIV/0!</v>
          </cell>
          <cell r="F238" t="e">
            <v>#DIV/0!</v>
          </cell>
          <cell r="G238" t="e">
            <v>#DIV/0!</v>
          </cell>
          <cell r="H238" t="e">
            <v>#DIV/0!</v>
          </cell>
          <cell r="I238" t="e">
            <v>#DIV/0!</v>
          </cell>
          <cell r="J238" t="e">
            <v>#DIV/0!</v>
          </cell>
          <cell r="K238" t="e">
            <v>#DIV/0!</v>
          </cell>
          <cell r="L238" t="e">
            <v>#DIV/0!</v>
          </cell>
          <cell r="M238" t="e">
            <v>#DIV/0!</v>
          </cell>
          <cell r="N238" t="e">
            <v>#DIV/0!</v>
          </cell>
          <cell r="O238" t="e">
            <v>#DIV/0!</v>
          </cell>
          <cell r="P238" t="e">
            <v>#DIV/0!</v>
          </cell>
          <cell r="Q238" t="e">
            <v>#DIV/0!</v>
          </cell>
          <cell r="R238" t="e">
            <v>#DIV/0!</v>
          </cell>
          <cell r="S238" t="e">
            <v>#VALUE!</v>
          </cell>
          <cell r="T238" t="e">
            <v>#DIV/0!</v>
          </cell>
          <cell r="U238" t="e">
            <v>#DIV/0!</v>
          </cell>
          <cell r="V238" t="e">
            <v>#DIV/0!</v>
          </cell>
          <cell r="W238" t="e">
            <v>#DIV/0!</v>
          </cell>
        </row>
        <row r="239">
          <cell r="B239" t="str">
            <v>Free cash flow / s.t. and l.t. debt</v>
          </cell>
          <cell r="C239" t="e">
            <v>#N/A</v>
          </cell>
          <cell r="D239" t="e">
            <v>#DIV/0!</v>
          </cell>
          <cell r="E239" t="e">
            <v>#DIV/0!</v>
          </cell>
          <cell r="F239" t="e">
            <v>#DIV/0!</v>
          </cell>
          <cell r="G239" t="e">
            <v>#DIV/0!</v>
          </cell>
          <cell r="H239" t="e">
            <v>#DIV/0!</v>
          </cell>
          <cell r="I239" t="e">
            <v>#DIV/0!</v>
          </cell>
          <cell r="J239" t="e">
            <v>#DIV/0!</v>
          </cell>
          <cell r="K239" t="e">
            <v>#DIV/0!</v>
          </cell>
          <cell r="L239" t="e">
            <v>#DIV/0!</v>
          </cell>
          <cell r="M239" t="e">
            <v>#DIV/0!</v>
          </cell>
          <cell r="N239" t="e">
            <v>#DIV/0!</v>
          </cell>
          <cell r="O239" t="e">
            <v>#DIV/0!</v>
          </cell>
          <cell r="P239" t="e">
            <v>#DIV/0!</v>
          </cell>
          <cell r="Q239" t="e">
            <v>#DIV/0!</v>
          </cell>
          <cell r="R239" t="e">
            <v>#DIV/0!</v>
          </cell>
          <cell r="S239" t="e">
            <v>#VALUE!</v>
          </cell>
          <cell r="T239" t="e">
            <v>#DIV/0!</v>
          </cell>
          <cell r="U239" t="e">
            <v>#DIV/0!</v>
          </cell>
          <cell r="V239" t="e">
            <v>#DIV/0!</v>
          </cell>
          <cell r="W239" t="e">
            <v>#DIV/0!</v>
          </cell>
        </row>
        <row r="240">
          <cell r="B240" t="str">
            <v>Capital expenditure / depreciation</v>
          </cell>
          <cell r="C240" t="str">
            <v>NA</v>
          </cell>
          <cell r="D240" t="str">
            <v>NA</v>
          </cell>
          <cell r="E240" t="str">
            <v>NA</v>
          </cell>
          <cell r="F240" t="str">
            <v>NA</v>
          </cell>
          <cell r="G240" t="str">
            <v>NA</v>
          </cell>
          <cell r="H240" t="str">
            <v>NA</v>
          </cell>
          <cell r="I240" t="str">
            <v>NA</v>
          </cell>
          <cell r="J240" t="str">
            <v>NA</v>
          </cell>
          <cell r="K240" t="str">
            <v>NA</v>
          </cell>
          <cell r="L240" t="str">
            <v>NA</v>
          </cell>
          <cell r="M240" t="str">
            <v>NA</v>
          </cell>
          <cell r="N240" t="str">
            <v>NA</v>
          </cell>
          <cell r="O240" t="str">
            <v>NA</v>
          </cell>
          <cell r="P240" t="str">
            <v>NA</v>
          </cell>
          <cell r="Q240" t="str">
            <v>NA</v>
          </cell>
          <cell r="R240" t="str">
            <v>NA</v>
          </cell>
          <cell r="S240" t="e">
            <v>#VALUE!</v>
          </cell>
          <cell r="T240" t="e">
            <v>#DIV/0!</v>
          </cell>
          <cell r="U240" t="e">
            <v>#DIV/0!</v>
          </cell>
          <cell r="V240" t="e">
            <v>#DIV/0!</v>
          </cell>
          <cell r="W240" t="e">
            <v>#DIV/0!</v>
          </cell>
        </row>
        <row r="243">
          <cell r="B243" t="str">
            <v>Dividend / net profit</v>
          </cell>
          <cell r="C243" t="e">
            <v>#DIV/0!</v>
          </cell>
          <cell r="D243" t="e">
            <v>#DIV/0!</v>
          </cell>
          <cell r="E243" t="e">
            <v>#DIV/0!</v>
          </cell>
          <cell r="F243" t="e">
            <v>#DIV/0!</v>
          </cell>
          <cell r="G243" t="e">
            <v>#DIV/0!</v>
          </cell>
          <cell r="H243" t="e">
            <v>#DIV/0!</v>
          </cell>
          <cell r="I243" t="e">
            <v>#DIV/0!</v>
          </cell>
          <cell r="J243" t="e">
            <v>#DIV/0!</v>
          </cell>
          <cell r="K243" t="e">
            <v>#DIV/0!</v>
          </cell>
          <cell r="L243" t="e">
            <v>#DIV/0!</v>
          </cell>
          <cell r="M243" t="e">
            <v>#DIV/0!</v>
          </cell>
          <cell r="N243" t="e">
            <v>#DIV/0!</v>
          </cell>
          <cell r="O243" t="e">
            <v>#DIV/0!</v>
          </cell>
          <cell r="P243" t="e">
            <v>#DIV/0!</v>
          </cell>
          <cell r="Q243" t="e">
            <v>#DIV/0!</v>
          </cell>
          <cell r="R243" t="e">
            <v>#DIV/0!</v>
          </cell>
          <cell r="S243" t="e">
            <v>#DIV/0!</v>
          </cell>
          <cell r="T243" t="e">
            <v>#DIV/0!</v>
          </cell>
          <cell r="U243" t="e">
            <v>#DIV/0!</v>
          </cell>
          <cell r="V243" t="e">
            <v>#DIV/0!</v>
          </cell>
          <cell r="W243" t="e">
            <v>#DIV/0!</v>
          </cell>
        </row>
        <row r="245">
          <cell r="R245" t="str">
            <v>5 year CAG</v>
          </cell>
          <cell r="T245" t="str">
            <v>2 year CAG</v>
          </cell>
        </row>
        <row r="246">
          <cell r="B246" t="str">
            <v>Sales growth</v>
          </cell>
          <cell r="R246" t="str">
            <v>NA</v>
          </cell>
          <cell r="T246" t="e">
            <v>#DIV/0!</v>
          </cell>
        </row>
        <row r="247">
          <cell r="B247" t="str">
            <v>OP growth</v>
          </cell>
          <cell r="R247" t="str">
            <v>NA</v>
          </cell>
          <cell r="T247" t="e">
            <v>#DIV/0!</v>
          </cell>
        </row>
        <row r="248">
          <cell r="B248" t="str">
            <v>NP growth</v>
          </cell>
          <cell r="R248" t="str">
            <v>NA</v>
          </cell>
          <cell r="T248" t="e">
            <v>#DIV/0!</v>
          </cell>
        </row>
        <row r="249">
          <cell r="B249" t="str">
            <v>EPS growth</v>
          </cell>
          <cell r="R249" t="e">
            <v>#DIV/0!</v>
          </cell>
          <cell r="T249" t="e">
            <v>#DIV/0!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LP &amp; DCF"/>
      <sheetName val="Exterran"/>
      <sheetName val="Valuation"/>
      <sheetName val="UCO IS, BS, CF"/>
      <sheetName val="HC IS, BS, CF"/>
      <sheetName val="Initial Valuation"/>
      <sheetName val="S-1 Assumptions"/>
      <sheetName val="Sheet1"/>
    </sheetNames>
    <sheetDataSet>
      <sheetData sheetId="0" refreshError="1">
        <row r="19">
          <cell r="B19" t="str">
            <v>Total Horsepower</v>
          </cell>
          <cell r="C19">
            <v>343.01</v>
          </cell>
          <cell r="D19">
            <v>358.44499999999999</v>
          </cell>
          <cell r="E19">
            <v>387</v>
          </cell>
          <cell r="F19">
            <v>657</v>
          </cell>
          <cell r="G19">
            <v>657</v>
          </cell>
          <cell r="H19">
            <v>514.86124999999993</v>
          </cell>
          <cell r="I19">
            <v>794.5</v>
          </cell>
          <cell r="J19">
            <v>932</v>
          </cell>
          <cell r="K19">
            <v>1069.5</v>
          </cell>
          <cell r="L19">
            <v>1207</v>
          </cell>
          <cell r="M19">
            <v>1000.75</v>
          </cell>
          <cell r="N19">
            <v>1375.75</v>
          </cell>
          <cell r="O19">
            <v>1544.5</v>
          </cell>
          <cell r="P19">
            <v>1713.25</v>
          </cell>
          <cell r="Q19">
            <v>1882</v>
          </cell>
          <cell r="R19">
            <v>1628.875</v>
          </cell>
          <cell r="S19">
            <v>2069.5</v>
          </cell>
          <cell r="T19">
            <v>2257</v>
          </cell>
          <cell r="U19">
            <v>2444.5</v>
          </cell>
          <cell r="V19">
            <v>2632</v>
          </cell>
          <cell r="W19">
            <v>2350.75</v>
          </cell>
          <cell r="X19">
            <v>2832</v>
          </cell>
          <cell r="Y19">
            <v>3032</v>
          </cell>
          <cell r="Z19">
            <v>3232</v>
          </cell>
          <cell r="AA19">
            <v>3432</v>
          </cell>
          <cell r="AB19">
            <v>3132</v>
          </cell>
          <cell r="AC19">
            <v>3644.5</v>
          </cell>
          <cell r="AD19">
            <v>3857</v>
          </cell>
          <cell r="AE19">
            <v>4069.5</v>
          </cell>
          <cell r="AF19">
            <v>4282</v>
          </cell>
          <cell r="AG19">
            <v>3963.25</v>
          </cell>
          <cell r="AH19">
            <v>4407</v>
          </cell>
          <cell r="AI19">
            <v>4532</v>
          </cell>
          <cell r="AJ19">
            <v>4657</v>
          </cell>
          <cell r="AK19">
            <v>4782</v>
          </cell>
          <cell r="AL19">
            <v>4594.5</v>
          </cell>
          <cell r="AQ19">
            <v>12</v>
          </cell>
          <cell r="AR19" t="str">
            <v>Regency</v>
          </cell>
          <cell r="AS19">
            <v>8</v>
          </cell>
          <cell r="AT19" t="str">
            <v>1H</v>
          </cell>
          <cell r="AU19">
            <v>1.48</v>
          </cell>
          <cell r="AV19">
            <v>1.85</v>
          </cell>
          <cell r="AW19">
            <v>2.1</v>
          </cell>
          <cell r="AX19">
            <v>2.21</v>
          </cell>
          <cell r="AY19">
            <v>2.39</v>
          </cell>
          <cell r="BA19">
            <v>5.4600000000000003E-2</v>
          </cell>
          <cell r="BB19">
            <v>6.7000000000000004E-2</v>
          </cell>
          <cell r="BC19">
            <v>7.5999999999999998E-2</v>
          </cell>
          <cell r="BD19">
            <v>0.08</v>
          </cell>
          <cell r="BF19">
            <v>0.25</v>
          </cell>
          <cell r="BG19">
            <v>0.13513513513513509</v>
          </cell>
          <cell r="BH19">
            <v>5.2380952380952417E-2</v>
          </cell>
          <cell r="BI19">
            <v>0.12728582595268612</v>
          </cell>
          <cell r="BK19">
            <v>0.26800000000000002</v>
          </cell>
          <cell r="BL19">
            <v>0.56240000000000023</v>
          </cell>
          <cell r="BM19">
            <v>1.5272727272727262</v>
          </cell>
          <cell r="BO19">
            <v>4.7619047619047672E-2</v>
          </cell>
          <cell r="BP19">
            <v>1.2389999999999985</v>
          </cell>
          <cell r="BQ19">
            <v>5.8999999999999997E-2</v>
          </cell>
          <cell r="BR19">
            <v>6.2205277143876359E-2</v>
          </cell>
          <cell r="CK19">
            <v>9.3333333333333268E-2</v>
          </cell>
          <cell r="CL19">
            <v>0.79285714285714337</v>
          </cell>
          <cell r="CM19">
            <v>7.3999999999999996E-2</v>
          </cell>
        </row>
        <row r="20">
          <cell r="B20" t="str">
            <v xml:space="preserve"> Working Horsepower</v>
          </cell>
          <cell r="C20">
            <v>330.27600000000001</v>
          </cell>
          <cell r="D20">
            <v>331.03933000000001</v>
          </cell>
          <cell r="E20">
            <v>348</v>
          </cell>
          <cell r="F20">
            <v>617.57999999999993</v>
          </cell>
          <cell r="G20">
            <v>617.57999999999993</v>
          </cell>
          <cell r="H20">
            <v>478.54983249999998</v>
          </cell>
          <cell r="I20">
            <v>744.20814999999993</v>
          </cell>
          <cell r="J20">
            <v>869.92880000000002</v>
          </cell>
          <cell r="K20">
            <v>994.74195000000009</v>
          </cell>
          <cell r="L20">
            <v>1118.6476</v>
          </cell>
          <cell r="M20">
            <v>931.88162499999999</v>
          </cell>
          <cell r="N20">
            <v>1270.5051250000001</v>
          </cell>
          <cell r="O20">
            <v>1421.2489000000003</v>
          </cell>
          <cell r="P20">
            <v>1570.8789250000002</v>
          </cell>
          <cell r="Q20">
            <v>1719.3952000000004</v>
          </cell>
          <cell r="R20">
            <v>1495.5070375</v>
          </cell>
          <cell r="S20">
            <v>1883.8658500000004</v>
          </cell>
          <cell r="T20">
            <v>2047.0990000000006</v>
          </cell>
          <cell r="U20">
            <v>2209.0946500000009</v>
          </cell>
          <cell r="V20">
            <v>2369.852800000001</v>
          </cell>
          <cell r="W20">
            <v>2127.4780750000009</v>
          </cell>
          <cell r="X20">
            <v>2540.5872000000008</v>
          </cell>
          <cell r="Y20">
            <v>2710.001600000001</v>
          </cell>
          <cell r="Z20">
            <v>2878.0960000000014</v>
          </cell>
          <cell r="AA20">
            <v>3044.8704000000016</v>
          </cell>
          <cell r="AB20">
            <v>2793.3888000000011</v>
          </cell>
          <cell r="AC20">
            <v>3221.3735500000016</v>
          </cell>
          <cell r="AD20">
            <v>3396.4742000000019</v>
          </cell>
          <cell r="AE20">
            <v>3570.1723500000021</v>
          </cell>
          <cell r="AF20">
            <v>3742.4680000000026</v>
          </cell>
          <cell r="AG20">
            <v>3482.6220250000019</v>
          </cell>
          <cell r="AH20">
            <v>3837.1749000000027</v>
          </cell>
          <cell r="AI20">
            <v>3931.0568000000026</v>
          </cell>
          <cell r="AJ20">
            <v>4024.1137000000031</v>
          </cell>
          <cell r="AK20">
            <v>4116.3456000000033</v>
          </cell>
          <cell r="AL20">
            <v>3977.1727500000034</v>
          </cell>
          <cell r="AQ20">
            <v>13</v>
          </cell>
          <cell r="AR20" t="str">
            <v>Sunoco</v>
          </cell>
          <cell r="AS20">
            <v>7.5</v>
          </cell>
          <cell r="AT20" t="str">
            <v>2M</v>
          </cell>
          <cell r="AU20">
            <v>3.15</v>
          </cell>
          <cell r="AV20">
            <v>3.3</v>
          </cell>
          <cell r="AW20">
            <v>3.5</v>
          </cell>
          <cell r="AX20">
            <v>3.71</v>
          </cell>
          <cell r="AY20">
            <v>4.01</v>
          </cell>
          <cell r="BA20">
            <v>6.1499999999999999E-2</v>
          </cell>
          <cell r="BB20">
            <v>5.8999999999999997E-2</v>
          </cell>
          <cell r="BC20">
            <v>6.2E-2</v>
          </cell>
          <cell r="BD20">
            <v>6.6000000000000003E-2</v>
          </cell>
          <cell r="BF20">
            <v>4.7619047619047672E-2</v>
          </cell>
          <cell r="BG20">
            <v>6.0606060606060552E-2</v>
          </cell>
          <cell r="BH20">
            <v>6.0000000000000053E-2</v>
          </cell>
          <cell r="BI20">
            <v>6.2205277143876359E-2</v>
          </cell>
          <cell r="BK20">
            <v>1.2389999999999985</v>
          </cell>
          <cell r="BL20">
            <v>1.0230000000000008</v>
          </cell>
          <cell r="BM20">
            <v>1.099999999999999</v>
          </cell>
          <cell r="BO20">
            <v>6.5217391304347894E-2</v>
          </cell>
          <cell r="BP20">
            <v>1.0426666666666657</v>
          </cell>
          <cell r="BQ20">
            <v>6.8000000000000005E-2</v>
          </cell>
          <cell r="BR20">
            <v>5.0406858667031429E-2</v>
          </cell>
          <cell r="CK20">
            <v>9.1988130563798176E-2</v>
          </cell>
          <cell r="CL20">
            <v>0.79358064516129068</v>
          </cell>
          <cell r="CM20">
            <v>7.2999999999999995E-2</v>
          </cell>
        </row>
      </sheetData>
      <sheetData sheetId="1" refreshError="1">
        <row r="7">
          <cell r="A7" t="str">
            <v>Domestic Rental</v>
          </cell>
          <cell r="B7">
            <v>164.072</v>
          </cell>
          <cell r="C7">
            <v>167.363</v>
          </cell>
          <cell r="D7">
            <v>169.667</v>
          </cell>
          <cell r="E7">
            <v>175.358</v>
          </cell>
          <cell r="F7">
            <v>512.38799999999992</v>
          </cell>
          <cell r="G7">
            <v>185.68799999999999</v>
          </cell>
          <cell r="H7">
            <v>194.53299999999999</v>
          </cell>
          <cell r="I7">
            <v>199.08800000000002</v>
          </cell>
          <cell r="J7">
            <v>203.19</v>
          </cell>
          <cell r="K7">
            <v>782.49900000000002</v>
          </cell>
          <cell r="L7">
            <v>201.67000000000002</v>
          </cell>
          <cell r="M7">
            <v>203.15800000000002</v>
          </cell>
          <cell r="N7">
            <v>205.04260227272729</v>
          </cell>
          <cell r="O7">
            <v>206.56731790909092</v>
          </cell>
          <cell r="P7">
            <v>816.43792018181819</v>
          </cell>
          <cell r="Q7">
            <v>879.16369989999998</v>
          </cell>
          <cell r="R7">
            <v>960.81785537499991</v>
          </cell>
          <cell r="U7">
            <v>104.4</v>
          </cell>
          <cell r="V7">
            <v>45.391304347826086</v>
          </cell>
          <cell r="W7">
            <v>107.6</v>
          </cell>
          <cell r="X7">
            <v>152.99130434782609</v>
          </cell>
          <cell r="Y7">
            <v>201.1</v>
          </cell>
          <cell r="Z7">
            <v>354.09130434782605</v>
          </cell>
          <cell r="AA7">
            <v>0.43478260869565216</v>
          </cell>
        </row>
        <row r="8">
          <cell r="A8" t="str">
            <v>International Rentals</v>
          </cell>
          <cell r="B8">
            <v>82.653999999999996</v>
          </cell>
          <cell r="C8">
            <v>85.820999999999998</v>
          </cell>
          <cell r="D8">
            <v>89.283999999999992</v>
          </cell>
          <cell r="E8">
            <v>98.397999999999996</v>
          </cell>
          <cell r="F8">
            <v>273.50299999999999</v>
          </cell>
          <cell r="G8">
            <v>95.799000000000007</v>
          </cell>
          <cell r="H8">
            <v>102.53</v>
          </cell>
          <cell r="I8">
            <v>100.04300000000001</v>
          </cell>
          <cell r="J8">
            <v>107.304</v>
          </cell>
          <cell r="K8">
            <v>405.67600000000004</v>
          </cell>
          <cell r="L8">
            <v>105.82499999999999</v>
          </cell>
          <cell r="M8">
            <v>109.65899999999999</v>
          </cell>
          <cell r="N8">
            <v>113.32052666887779</v>
          </cell>
          <cell r="O8">
            <v>121.03768834345395</v>
          </cell>
          <cell r="P8">
            <v>449.84221501233174</v>
          </cell>
          <cell r="Q8">
            <v>529.58961253370501</v>
          </cell>
          <cell r="R8">
            <v>613.97489351003651</v>
          </cell>
          <cell r="U8">
            <v>39.700000000000003</v>
          </cell>
          <cell r="V8">
            <v>17.260869565217391</v>
          </cell>
          <cell r="W8">
            <v>41</v>
          </cell>
          <cell r="X8">
            <v>58.260869565217391</v>
          </cell>
          <cell r="Y8">
            <v>153.4</v>
          </cell>
          <cell r="Z8">
            <v>211.66086956521741</v>
          </cell>
        </row>
        <row r="10">
          <cell r="A10" t="str">
            <v>Total Rental</v>
          </cell>
          <cell r="B10">
            <v>246.726</v>
          </cell>
          <cell r="C10">
            <v>253.184</v>
          </cell>
          <cell r="D10">
            <v>258.95100000000002</v>
          </cell>
          <cell r="E10">
            <v>273.75599999999997</v>
          </cell>
          <cell r="F10">
            <v>785.89099999999985</v>
          </cell>
          <cell r="G10">
            <v>281.48699999999997</v>
          </cell>
          <cell r="H10">
            <v>297.06299999999999</v>
          </cell>
          <cell r="I10">
            <v>299.13100000000003</v>
          </cell>
          <cell r="J10">
            <v>310.49400000000003</v>
          </cell>
          <cell r="K10">
            <v>1188.1750000000002</v>
          </cell>
          <cell r="L10">
            <v>307.495</v>
          </cell>
          <cell r="M10">
            <v>312.81700000000001</v>
          </cell>
          <cell r="N10">
            <v>318.36312894160505</v>
          </cell>
          <cell r="O10">
            <v>327.60500625254485</v>
          </cell>
          <cell r="P10">
            <v>1266.2801351941498</v>
          </cell>
          <cell r="Q10">
            <v>1408.7533124337051</v>
          </cell>
          <cell r="R10">
            <v>1574.7927488850364</v>
          </cell>
          <cell r="U10">
            <v>53</v>
          </cell>
          <cell r="V10">
            <v>23.043478260869566</v>
          </cell>
          <cell r="W10">
            <v>55</v>
          </cell>
          <cell r="X10">
            <v>78.043478260869563</v>
          </cell>
          <cell r="Y10">
            <v>150.6</v>
          </cell>
          <cell r="Z10">
            <v>228.64347826086956</v>
          </cell>
        </row>
        <row r="13">
          <cell r="A13" t="str">
            <v>Total Revenues</v>
          </cell>
          <cell r="B13">
            <v>495.262</v>
          </cell>
          <cell r="C13">
            <v>552.46600000000001</v>
          </cell>
          <cell r="D13">
            <v>550.97400000000005</v>
          </cell>
          <cell r="E13">
            <v>584.16999999999996</v>
          </cell>
          <cell r="F13">
            <v>1687.61</v>
          </cell>
          <cell r="G13">
            <v>573.46500000000003</v>
          </cell>
          <cell r="H13">
            <v>616.38199999999995</v>
          </cell>
          <cell r="I13">
            <v>670.71600000000012</v>
          </cell>
          <cell r="J13">
            <v>721.41499999999996</v>
          </cell>
          <cell r="K13">
            <v>2581.9780000000005</v>
          </cell>
          <cell r="L13">
            <v>712.59100000000001</v>
          </cell>
          <cell r="M13">
            <v>850.31500000000005</v>
          </cell>
          <cell r="N13">
            <v>804.5631289416051</v>
          </cell>
          <cell r="O13">
            <v>787.00500625254483</v>
          </cell>
          <cell r="P13">
            <v>3154.4741351941498</v>
          </cell>
          <cell r="Q13">
            <v>3365.7533124337051</v>
          </cell>
          <cell r="R13">
            <v>3632.7927488850364</v>
          </cell>
        </row>
        <row r="32">
          <cell r="A32" t="str">
            <v>SG&amp;A</v>
          </cell>
          <cell r="B32">
            <v>62.230000000000004</v>
          </cell>
          <cell r="C32">
            <v>64.346999999999994</v>
          </cell>
          <cell r="D32">
            <v>66.454000000000008</v>
          </cell>
          <cell r="E32">
            <v>74.507999999999996</v>
          </cell>
          <cell r="F32">
            <v>205.30899999999997</v>
          </cell>
          <cell r="G32">
            <v>74.635999999999996</v>
          </cell>
          <cell r="H32">
            <v>79.244</v>
          </cell>
          <cell r="I32">
            <v>81.061999999999998</v>
          </cell>
          <cell r="J32">
            <v>88.067000000000007</v>
          </cell>
          <cell r="K32">
            <v>323.00900000000001</v>
          </cell>
          <cell r="L32">
            <v>87.534999999999997</v>
          </cell>
          <cell r="M32">
            <v>93.042000000000002</v>
          </cell>
          <cell r="N32">
            <v>92.5</v>
          </cell>
          <cell r="O32">
            <v>92.5</v>
          </cell>
          <cell r="P32">
            <v>365.577</v>
          </cell>
          <cell r="Q32">
            <v>368.6</v>
          </cell>
          <cell r="R32">
            <v>394.40000000000009</v>
          </cell>
          <cell r="U32" t="str">
            <v>Prior</v>
          </cell>
          <cell r="V32">
            <v>0.1690621572212066</v>
          </cell>
          <cell r="W32">
            <v>0.17060305343511453</v>
          </cell>
          <cell r="Y32">
            <v>0.17288539325842697</v>
          </cell>
          <cell r="Z32">
            <v>0.16275501672240802</v>
          </cell>
        </row>
        <row r="33">
          <cell r="A33" t="str">
            <v>EBITDA</v>
          </cell>
          <cell r="B33">
            <v>133.04899999999998</v>
          </cell>
          <cell r="C33">
            <v>150.78399999999999</v>
          </cell>
          <cell r="D33">
            <v>151.684</v>
          </cell>
          <cell r="E33">
            <v>155.01100000000002</v>
          </cell>
          <cell r="F33">
            <v>590.52800000000002</v>
          </cell>
          <cell r="G33">
            <v>155.465</v>
          </cell>
          <cell r="H33">
            <v>169.59399999999999</v>
          </cell>
          <cell r="I33">
            <v>181.89699999999999</v>
          </cell>
          <cell r="J33">
            <v>183.27399999999994</v>
          </cell>
          <cell r="K33">
            <v>690.23</v>
          </cell>
          <cell r="L33">
            <v>187.87800000000001</v>
          </cell>
          <cell r="M33">
            <v>217.89709999999999</v>
          </cell>
          <cell r="N33">
            <v>210.12480777435246</v>
          </cell>
          <cell r="O33">
            <v>221.91674697461042</v>
          </cell>
          <cell r="P33">
            <v>837.81665474896295</v>
          </cell>
          <cell r="Q33">
            <v>1037.3045615012866</v>
          </cell>
          <cell r="R33">
            <v>1154.733286847493</v>
          </cell>
          <cell r="T33" t="str">
            <v>D&amp;A</v>
          </cell>
          <cell r="U33" t="str">
            <v>Current</v>
          </cell>
          <cell r="V33">
            <v>0.1690621572212066</v>
          </cell>
          <cell r="W33">
            <v>0.17060305343511453</v>
          </cell>
          <cell r="Y33">
            <v>0.17288539325842692</v>
          </cell>
          <cell r="Z33">
            <v>0.162755016722408</v>
          </cell>
        </row>
        <row r="35">
          <cell r="A35" t="str">
            <v>Depreciation &amp; Amortization</v>
          </cell>
          <cell r="B35">
            <v>69.843000000000004</v>
          </cell>
          <cell r="C35">
            <v>71.102000000000004</v>
          </cell>
          <cell r="D35">
            <v>71.72399999999999</v>
          </cell>
          <cell r="E35">
            <v>72.051000000000002</v>
          </cell>
          <cell r="F35">
            <v>214.87700000000001</v>
          </cell>
          <cell r="G35">
            <v>71.766999999999996</v>
          </cell>
          <cell r="H35">
            <v>73.09</v>
          </cell>
          <cell r="I35">
            <v>76.460999999999999</v>
          </cell>
          <cell r="J35">
            <v>82.799000000000007</v>
          </cell>
          <cell r="K35">
            <v>304.11699999999996</v>
          </cell>
          <cell r="L35">
            <v>85.759</v>
          </cell>
          <cell r="M35">
            <v>88.563999999999993</v>
          </cell>
          <cell r="N35">
            <v>104.5</v>
          </cell>
          <cell r="O35">
            <v>106.5</v>
          </cell>
          <cell r="P35">
            <v>385.32299999999998</v>
          </cell>
          <cell r="Q35">
            <v>441</v>
          </cell>
          <cell r="R35">
            <v>483.75</v>
          </cell>
          <cell r="S35">
            <v>0.12215126309041184</v>
          </cell>
          <cell r="T35">
            <v>58</v>
          </cell>
        </row>
        <row r="36">
          <cell r="A36" t="str">
            <v>EBIT</v>
          </cell>
          <cell r="B36">
            <v>63.205999999999975</v>
          </cell>
          <cell r="C36">
            <v>79.681999999999988</v>
          </cell>
          <cell r="D36">
            <v>79.960000000000008</v>
          </cell>
          <cell r="E36">
            <v>82.960000000000022</v>
          </cell>
          <cell r="F36">
            <v>305.80799999999999</v>
          </cell>
          <cell r="G36">
            <v>83.698000000000008</v>
          </cell>
          <cell r="H36">
            <v>96.503999999999991</v>
          </cell>
          <cell r="I36">
            <v>105.43599999999999</v>
          </cell>
          <cell r="J36">
            <v>100.47499999999994</v>
          </cell>
          <cell r="K36">
            <v>386.11300000000006</v>
          </cell>
          <cell r="L36">
            <v>102.11900000000001</v>
          </cell>
          <cell r="M36">
            <v>129.3331</v>
          </cell>
          <cell r="N36">
            <v>105.62480777435246</v>
          </cell>
          <cell r="O36">
            <v>115.41674697461042</v>
          </cell>
          <cell r="P36">
            <v>452.49365474896297</v>
          </cell>
          <cell r="Q36">
            <v>596.30456150128657</v>
          </cell>
          <cell r="R36">
            <v>670.98328684749299</v>
          </cell>
        </row>
        <row r="46">
          <cell r="A46" t="str">
            <v>Operating Net Income</v>
          </cell>
          <cell r="B46">
            <v>2.5408279999999763</v>
          </cell>
          <cell r="C46">
            <v>12.187999999999988</v>
          </cell>
          <cell r="D46">
            <v>15.57500000000001</v>
          </cell>
          <cell r="E46">
            <v>15.362000000000023</v>
          </cell>
          <cell r="F46">
            <v>106.33099999999999</v>
          </cell>
          <cell r="G46">
            <v>21.618000000000002</v>
          </cell>
          <cell r="H46">
            <v>35.664999999999999</v>
          </cell>
          <cell r="I46">
            <v>34.487589999999997</v>
          </cell>
          <cell r="J46">
            <v>52.632999999999939</v>
          </cell>
          <cell r="K46">
            <v>144.40359000000004</v>
          </cell>
          <cell r="L46">
            <v>40.670000000000016</v>
          </cell>
          <cell r="M46">
            <v>56.303204999999998</v>
          </cell>
          <cell r="N46">
            <v>39.470494336884499</v>
          </cell>
          <cell r="O46">
            <v>45.709205244809247</v>
          </cell>
          <cell r="P46">
            <v>182.00256090654094</v>
          </cell>
          <cell r="Q46">
            <v>268.52898258307715</v>
          </cell>
          <cell r="R46">
            <v>314.55579773088607</v>
          </cell>
          <cell r="X46">
            <v>1430.5260869565218</v>
          </cell>
        </row>
        <row r="49">
          <cell r="A49" t="str">
            <v>Reported Net Income</v>
          </cell>
          <cell r="B49">
            <v>-16.954000000000029</v>
          </cell>
          <cell r="C49">
            <v>11.719999999999988</v>
          </cell>
          <cell r="D49">
            <v>2.7410000000000103</v>
          </cell>
          <cell r="E49">
            <v>15.355000000000024</v>
          </cell>
          <cell r="F49">
            <v>93.021999999999991</v>
          </cell>
          <cell r="G49">
            <v>43.293999999999997</v>
          </cell>
          <cell r="H49">
            <v>43.618000000000002</v>
          </cell>
          <cell r="I49">
            <v>37.238999999999997</v>
          </cell>
          <cell r="J49">
            <v>51.532999999999937</v>
          </cell>
          <cell r="K49">
            <v>175.68400000000003</v>
          </cell>
          <cell r="L49">
            <v>39.760000000000019</v>
          </cell>
          <cell r="M49">
            <v>51.228204999999996</v>
          </cell>
          <cell r="N49">
            <v>39.470494336884499</v>
          </cell>
          <cell r="O49">
            <v>45.709205244809247</v>
          </cell>
          <cell r="P49">
            <v>176.01756090654092</v>
          </cell>
          <cell r="Q49">
            <v>268.52898258307715</v>
          </cell>
          <cell r="R49">
            <v>314.55579773088607</v>
          </cell>
          <cell r="T49" t="str">
            <v>Domestic Rental</v>
          </cell>
          <cell r="V49">
            <v>95.630434782608688</v>
          </cell>
          <cell r="W49">
            <v>121.7</v>
          </cell>
          <cell r="X49">
            <v>217.33043478260868</v>
          </cell>
        </row>
        <row r="51">
          <cell r="A51" t="str">
            <v>Weighted Avg Basic Shrs.</v>
          </cell>
          <cell r="B51">
            <v>59.429575</v>
          </cell>
          <cell r="C51">
            <v>59.684025000000005</v>
          </cell>
          <cell r="D51">
            <v>62.412999999999997</v>
          </cell>
          <cell r="E51">
            <v>63.908875000000009</v>
          </cell>
          <cell r="F51">
            <v>61.358868749999999</v>
          </cell>
          <cell r="G51">
            <v>62.375675000000001</v>
          </cell>
          <cell r="H51">
            <v>62.721525</v>
          </cell>
          <cell r="I51">
            <v>62.984524999999998</v>
          </cell>
          <cell r="J51">
            <v>63.084424999999996</v>
          </cell>
          <cell r="K51">
            <v>62.791537500000004</v>
          </cell>
          <cell r="L51">
            <v>63.426625000000001</v>
          </cell>
          <cell r="M51">
            <v>64.416924999999992</v>
          </cell>
          <cell r="N51">
            <v>64.416924999999992</v>
          </cell>
          <cell r="O51">
            <v>64.416924999999992</v>
          </cell>
          <cell r="P51">
            <v>64.169349999999994</v>
          </cell>
          <cell r="Q51">
            <v>63.006425</v>
          </cell>
          <cell r="R51">
            <v>63.006425</v>
          </cell>
          <cell r="T51" t="str">
            <v>Fabrication</v>
          </cell>
          <cell r="V51">
            <v>19.860869565217392</v>
          </cell>
          <cell r="W51">
            <v>96.3</v>
          </cell>
          <cell r="X51">
            <v>116.16086956521738</v>
          </cell>
        </row>
        <row r="52">
          <cell r="A52" t="str">
            <v>Weighted Avg Fully Diluted Shrs.</v>
          </cell>
          <cell r="B52">
            <v>60.356574999999999</v>
          </cell>
          <cell r="C52">
            <v>60.447025000000004</v>
          </cell>
          <cell r="D52">
            <v>63.346999999999994</v>
          </cell>
          <cell r="E52">
            <v>65.234875000000002</v>
          </cell>
          <cell r="F52">
            <v>62.346368749999996</v>
          </cell>
          <cell r="G52">
            <v>66.919624999999996</v>
          </cell>
          <cell r="H52">
            <v>64.341774999999998</v>
          </cell>
          <cell r="I52">
            <v>64.958775000000003</v>
          </cell>
          <cell r="J52">
            <v>69.124274999999997</v>
          </cell>
          <cell r="K52">
            <v>66.336112499999999</v>
          </cell>
          <cell r="L52">
            <v>69.097099999999998</v>
          </cell>
          <cell r="M52">
            <v>69.549549999999996</v>
          </cell>
          <cell r="N52">
            <v>70.278525000000002</v>
          </cell>
          <cell r="O52">
            <v>70.278525000000002</v>
          </cell>
          <cell r="P52">
            <v>69.800925000000007</v>
          </cell>
          <cell r="Q52">
            <v>70.678274999999999</v>
          </cell>
          <cell r="R52">
            <v>70.678274999999999</v>
          </cell>
          <cell r="T52" t="str">
            <v>Serv, Aftermkt &amp; Other</v>
          </cell>
          <cell r="V52">
            <v>17.18695652173913</v>
          </cell>
          <cell r="W52">
            <v>48.8</v>
          </cell>
          <cell r="X52">
            <v>65.986956521739131</v>
          </cell>
        </row>
        <row r="82">
          <cell r="A82" t="str">
            <v>Cash from by operations</v>
          </cell>
          <cell r="B82">
            <v>26.80999999999996</v>
          </cell>
          <cell r="C82">
            <v>68.580999999999989</v>
          </cell>
          <cell r="D82">
            <v>91.725000000000009</v>
          </cell>
          <cell r="E82">
            <v>102.46000000000002</v>
          </cell>
          <cell r="F82">
            <v>297.96000000000004</v>
          </cell>
          <cell r="G82">
            <v>-12.822000000000031</v>
          </cell>
          <cell r="H82">
            <v>136.928</v>
          </cell>
          <cell r="I82">
            <v>83.898999999999972</v>
          </cell>
          <cell r="J82">
            <v>215.12</v>
          </cell>
          <cell r="K82">
            <v>423.125</v>
          </cell>
          <cell r="L82">
            <v>47.791000000000039</v>
          </cell>
          <cell r="M82">
            <v>94.568204999999992</v>
          </cell>
          <cell r="N82">
            <v>145.01396476652718</v>
          </cell>
          <cell r="O82">
            <v>167.04253051970767</v>
          </cell>
          <cell r="P82">
            <v>465.74834501814848</v>
          </cell>
          <cell r="Q82">
            <v>801.55232405410425</v>
          </cell>
          <cell r="R82">
            <v>917.84980811882281</v>
          </cell>
        </row>
        <row r="89">
          <cell r="A89" t="str">
            <v>Net cash used in investing</v>
          </cell>
          <cell r="B89">
            <v>-58.221000000000004</v>
          </cell>
          <cell r="C89">
            <v>-62.474000000000004</v>
          </cell>
          <cell r="D89">
            <v>-56.893000000000001</v>
          </cell>
          <cell r="E89">
            <v>-71.105000000000004</v>
          </cell>
          <cell r="F89">
            <v>-214.49099999999999</v>
          </cell>
          <cell r="G89">
            <v>-41.307000000000002</v>
          </cell>
          <cell r="H89">
            <v>-104.708</v>
          </cell>
          <cell r="I89">
            <v>-105.00700000000001</v>
          </cell>
          <cell r="J89">
            <v>-130.333</v>
          </cell>
          <cell r="K89">
            <v>-381.35499999999996</v>
          </cell>
          <cell r="L89">
            <v>-136.905</v>
          </cell>
          <cell r="M89">
            <v>-134.00300000000004</v>
          </cell>
          <cell r="N89">
            <v>-149.4</v>
          </cell>
          <cell r="O89">
            <v>-151.4</v>
          </cell>
          <cell r="P89">
            <v>-571.70800000000008</v>
          </cell>
          <cell r="Q89">
            <v>-499.577</v>
          </cell>
          <cell r="R89">
            <v>-547.577</v>
          </cell>
        </row>
        <row r="97">
          <cell r="A97" t="str">
            <v>Net cash provided by financing</v>
          </cell>
          <cell r="B97">
            <v>16.760000000000037</v>
          </cell>
          <cell r="C97">
            <v>-14.012999999999998</v>
          </cell>
          <cell r="D97">
            <v>-46.778999999999989</v>
          </cell>
          <cell r="E97">
            <v>-0.10799999999997498</v>
          </cell>
          <cell r="F97">
            <v>-41.623999999999938</v>
          </cell>
          <cell r="G97">
            <v>57.864999999999988</v>
          </cell>
          <cell r="H97">
            <v>-43.12</v>
          </cell>
          <cell r="I97">
            <v>11.389999999999999</v>
          </cell>
          <cell r="J97">
            <v>-35.888999999999953</v>
          </cell>
          <cell r="K97">
            <v>-9.7539999999999569</v>
          </cell>
          <cell r="L97">
            <v>66.429142857142864</v>
          </cell>
          <cell r="M97">
            <v>33.489428571428576</v>
          </cell>
          <cell r="N97">
            <v>-7.9132047149855325</v>
          </cell>
          <cell r="O97">
            <v>-7.9132047149855325</v>
          </cell>
          <cell r="P97">
            <v>84.092161998600361</v>
          </cell>
          <cell r="Q97">
            <v>-37.716314234234211</v>
          </cell>
          <cell r="R97">
            <v>-47.165975880773615</v>
          </cell>
        </row>
        <row r="115">
          <cell r="A115" t="str">
            <v>Total current assets</v>
          </cell>
          <cell r="B115">
            <v>833.92060000000004</v>
          </cell>
          <cell r="C115">
            <v>839.62899999999991</v>
          </cell>
          <cell r="D115">
            <v>900.86599999999999</v>
          </cell>
          <cell r="E115">
            <v>1004.9829999999999</v>
          </cell>
          <cell r="F115">
            <v>1004.9829999999999</v>
          </cell>
          <cell r="G115">
            <v>1089.07</v>
          </cell>
          <cell r="H115">
            <v>1151.0110000000002</v>
          </cell>
          <cell r="I115">
            <v>1274.0609999999999</v>
          </cell>
          <cell r="J115">
            <v>1330.8760000000002</v>
          </cell>
          <cell r="K115">
            <v>1330.876</v>
          </cell>
          <cell r="L115">
            <v>1369.7811428571429</v>
          </cell>
          <cell r="M115">
            <v>1466.8807764285716</v>
          </cell>
          <cell r="N115">
            <v>1362.7007188060888</v>
          </cell>
          <cell r="O115">
            <v>1347.6987101371428</v>
          </cell>
          <cell r="P115">
            <v>1359.0313548690565</v>
          </cell>
          <cell r="Q115">
            <v>1689.3999251548544</v>
          </cell>
          <cell r="R115">
            <v>2067.4566360384524</v>
          </cell>
        </row>
        <row r="119">
          <cell r="A119" t="str">
            <v>Total assets</v>
          </cell>
          <cell r="B119">
            <v>4769.3326000000006</v>
          </cell>
          <cell r="C119">
            <v>4760.9740000000002</v>
          </cell>
          <cell r="D119">
            <v>4821.4979999999996</v>
          </cell>
          <cell r="E119">
            <v>4958.2909999999993</v>
          </cell>
          <cell r="F119">
            <v>4958.2909999999993</v>
          </cell>
          <cell r="G119">
            <v>5068.22</v>
          </cell>
          <cell r="H119">
            <v>5175.1710000000003</v>
          </cell>
          <cell r="I119">
            <v>5314.2079999999996</v>
          </cell>
          <cell r="J119">
            <v>5412.9453000000003</v>
          </cell>
          <cell r="K119">
            <v>5412.9453000000003</v>
          </cell>
          <cell r="L119">
            <v>5520.3011428571426</v>
          </cell>
          <cell r="M119">
            <v>5663.5337764285723</v>
          </cell>
          <cell r="N119">
            <v>5628.4996982818284</v>
          </cell>
          <cell r="O119">
            <v>5687.9014581035353</v>
          </cell>
          <cell r="P119">
            <v>5699.2341028354485</v>
          </cell>
          <cell r="Q119">
            <v>6217.4755404150255</v>
          </cell>
          <cell r="R119">
            <v>6793.3682356598038</v>
          </cell>
        </row>
        <row r="125">
          <cell r="A125" t="str">
            <v>Total current liabilities</v>
          </cell>
          <cell r="B125">
            <v>379.23900000000003</v>
          </cell>
          <cell r="C125">
            <v>370.31</v>
          </cell>
          <cell r="D125">
            <v>431.25700000000001</v>
          </cell>
          <cell r="E125">
            <v>508.57499999999999</v>
          </cell>
          <cell r="F125">
            <v>508.57499999999999</v>
          </cell>
          <cell r="G125">
            <v>571.08199999999999</v>
          </cell>
          <cell r="H125">
            <v>658.11699999999996</v>
          </cell>
          <cell r="I125">
            <v>735.88299999999992</v>
          </cell>
          <cell r="J125">
            <v>819.3069999999999</v>
          </cell>
          <cell r="K125">
            <v>1100.992</v>
          </cell>
          <cell r="L125">
            <v>986.77199999999993</v>
          </cell>
          <cell r="M125">
            <v>1011.979</v>
          </cell>
          <cell r="N125">
            <v>1014.677352385109</v>
          </cell>
          <cell r="O125">
            <v>1012.8222652106441</v>
          </cell>
          <cell r="P125">
            <v>1012.8222652106441</v>
          </cell>
          <cell r="Q125">
            <v>839.22328589665506</v>
          </cell>
          <cell r="R125">
            <v>852.89944033773611</v>
          </cell>
        </row>
        <row r="130">
          <cell r="A130" t="str">
            <v>Total liabilities</v>
          </cell>
          <cell r="B130">
            <v>3024.8139999999999</v>
          </cell>
          <cell r="C130">
            <v>3124.1489999999999</v>
          </cell>
          <cell r="D130">
            <v>2987.6820000000002</v>
          </cell>
          <cell r="E130">
            <v>3205.0389999999998</v>
          </cell>
          <cell r="F130">
            <v>3205.0389999999998</v>
          </cell>
          <cell r="G130">
            <v>3258.8289999999997</v>
          </cell>
          <cell r="H130">
            <v>3300.9040000000005</v>
          </cell>
          <cell r="I130">
            <v>3399.6379999999999</v>
          </cell>
          <cell r="J130">
            <v>3348.1489999999999</v>
          </cell>
          <cell r="K130">
            <v>3629.8339999999998</v>
          </cell>
          <cell r="L130">
            <v>3365.4405999999999</v>
          </cell>
          <cell r="M130">
            <v>3359.2719999999999</v>
          </cell>
          <cell r="N130">
            <v>3308.9477004396317</v>
          </cell>
          <cell r="O130">
            <v>3310.4922613565168</v>
          </cell>
          <cell r="P130">
            <v>3310.4922613565168</v>
          </cell>
          <cell r="Q130">
            <v>3353.0247530673096</v>
          </cell>
          <cell r="R130">
            <v>3391.1345823618058</v>
          </cell>
        </row>
        <row r="173">
          <cell r="A173" t="str">
            <v>Domestic HP (000s) end of period</v>
          </cell>
          <cell r="B173">
            <v>4.4630000000000001</v>
          </cell>
          <cell r="C173">
            <v>4.4329999999999998</v>
          </cell>
          <cell r="D173">
            <v>4.4020000000000001</v>
          </cell>
          <cell r="E173">
            <v>4.4030000000000005</v>
          </cell>
          <cell r="F173">
            <v>4.4504999999999999</v>
          </cell>
          <cell r="G173">
            <v>4.391</v>
          </cell>
          <cell r="H173">
            <v>4.4240000000000004</v>
          </cell>
          <cell r="I173">
            <v>4.4610000000000003</v>
          </cell>
          <cell r="J173">
            <v>4.516</v>
          </cell>
          <cell r="K173">
            <v>4.4480000000000004</v>
          </cell>
          <cell r="L173">
            <v>4.5309999999999997</v>
          </cell>
          <cell r="M173">
            <v>4.5659999999999998</v>
          </cell>
          <cell r="N173">
            <v>4.6708636363636362</v>
          </cell>
          <cell r="O173">
            <v>4.774454545454546</v>
          </cell>
          <cell r="P173">
            <v>4.7336686363636362</v>
          </cell>
          <cell r="Q173">
            <v>4.9800209090909089</v>
          </cell>
          <cell r="R173">
            <v>5.2543845454545446</v>
          </cell>
        </row>
        <row r="174">
          <cell r="A174" t="str">
            <v>Domestic HP (000s) Average working</v>
          </cell>
          <cell r="B174">
            <v>3.6762650000000003</v>
          </cell>
          <cell r="C174">
            <v>3.73475</v>
          </cell>
          <cell r="D174">
            <v>3.7374000000000001</v>
          </cell>
          <cell r="E174">
            <v>3.7927200000000001</v>
          </cell>
          <cell r="F174">
            <v>3.7458670833333332</v>
          </cell>
          <cell r="G174">
            <v>3.8203149999999999</v>
          </cell>
          <cell r="H174">
            <v>3.8343600000000002</v>
          </cell>
          <cell r="I174">
            <v>3.8655749999999998</v>
          </cell>
          <cell r="J174">
            <v>3.8702199999999998</v>
          </cell>
          <cell r="K174">
            <v>3.8485399999999998</v>
          </cell>
          <cell r="L174">
            <v>3.8472</v>
          </cell>
          <cell r="M174">
            <v>3.7900600000000004</v>
          </cell>
          <cell r="N174">
            <v>3.8493286363636368</v>
          </cell>
          <cell r="O174">
            <v>3.9578434090909091</v>
          </cell>
          <cell r="P174">
            <v>3.9513360750000004</v>
          </cell>
          <cell r="Q174">
            <v>4.1905656284090904</v>
          </cell>
          <cell r="R174">
            <v>4.4627599681818175</v>
          </cell>
        </row>
        <row r="200">
          <cell r="A200" t="str">
            <v>Total Horsepower (000s) Average working</v>
          </cell>
          <cell r="B200">
            <v>4.9129800000000001</v>
          </cell>
          <cell r="C200">
            <v>5.0239099999999999</v>
          </cell>
          <cell r="D200">
            <v>5.0963599999999998</v>
          </cell>
          <cell r="E200">
            <v>5.1950799999999999</v>
          </cell>
          <cell r="F200">
            <v>5.0778202083333337</v>
          </cell>
          <cell r="G200">
            <v>5.2385549999999999</v>
          </cell>
          <cell r="H200">
            <v>5.2561680000000006</v>
          </cell>
          <cell r="I200">
            <v>5.2877150000000004</v>
          </cell>
          <cell r="J200">
            <v>5.2754899999999996</v>
          </cell>
          <cell r="K200">
            <v>5.2654103750000001</v>
          </cell>
          <cell r="L200">
            <v>5.2651199999999996</v>
          </cell>
          <cell r="M200">
            <v>5.2331000000000003</v>
          </cell>
          <cell r="N200">
            <v>5.3861657734941009</v>
          </cell>
          <cell r="O200">
            <v>5.5756180472857748</v>
          </cell>
          <cell r="P200">
            <v>5.5401987237264372</v>
          </cell>
          <cell r="Q200">
            <v>6.006134034538702</v>
          </cell>
          <cell r="R200">
            <v>6.5470053360042568</v>
          </cell>
          <cell r="T200" t="str">
            <v>UCO</v>
          </cell>
          <cell r="U200" t="str">
            <v>Rating</v>
          </cell>
          <cell r="V200" t="str">
            <v>1H</v>
          </cell>
          <cell r="W200" t="str">
            <v>1H</v>
          </cell>
          <cell r="X200" t="str">
            <v>2H</v>
          </cell>
          <cell r="Y200" t="str">
            <v>2H</v>
          </cell>
          <cell r="Z200" t="str">
            <v>2H</v>
          </cell>
        </row>
      </sheetData>
      <sheetData sheetId="2" refreshError="1"/>
      <sheetData sheetId="3" refreshError="1"/>
      <sheetData sheetId="4" refreshError="1"/>
      <sheetData sheetId="5" refreshError="1">
        <row r="2">
          <cell r="I2">
            <v>0</v>
          </cell>
          <cell r="J2">
            <v>0.66</v>
          </cell>
          <cell r="K2">
            <v>1</v>
          </cell>
        </row>
        <row r="3">
          <cell r="I3">
            <v>0.34</v>
          </cell>
          <cell r="J3">
            <v>1</v>
          </cell>
          <cell r="K3">
            <v>2</v>
          </cell>
        </row>
        <row r="20">
          <cell r="I20">
            <v>0.34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PresXpress_OnScreen_Theme">
  <a:themeElements>
    <a:clrScheme name="UBS Colorset">
      <a:dk1>
        <a:sysClr val="windowText" lastClr="000000"/>
      </a:dk1>
      <a:lt1>
        <a:sysClr val="window" lastClr="FFFFFF"/>
      </a:lt1>
      <a:dk2>
        <a:srgbClr val="E60000"/>
      </a:dk2>
      <a:lt2>
        <a:srgbClr val="FFFFFF"/>
      </a:lt2>
      <a:accent1>
        <a:srgbClr val="3692CA"/>
      </a:accent1>
      <a:accent2>
        <a:srgbClr val="C09979"/>
      </a:accent2>
      <a:accent3>
        <a:srgbClr val="4D3C2F"/>
      </a:accent3>
      <a:accent4>
        <a:srgbClr val="AFBCD5"/>
      </a:accent4>
      <a:accent5>
        <a:srgbClr val="759731"/>
      </a:accent5>
      <a:accent6>
        <a:srgbClr val="A43725"/>
      </a:accent6>
      <a:hlink>
        <a:srgbClr val="0000FF"/>
      </a:hlink>
      <a:folHlink>
        <a:srgbClr val="800080"/>
      </a:folHlink>
    </a:clrScheme>
    <a:fontScheme name="UBS OnScreen Fontset">
      <a:majorFont>
        <a:latin typeface="UBSHeadline"/>
        <a:ea typeface="MS PGothic"/>
        <a:cs typeface=""/>
      </a:majorFont>
      <a:minorFont>
        <a:latin typeface="Frutiger 55 Roman"/>
        <a:ea typeface="MS PGothic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rgbClr val="7B7D80"/>
          </a:solidFill>
        </a:ln>
      </a:spPr>
      <a:bodyPr rot="0" spcFirstLastPara="0" vertOverflow="overflow" horzOverflow="overflow" vert="horz" wrap="square" lIns="0" tIns="0" rIns="0" bIns="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7B7D8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>
          <a:defRPr dirty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19EC-B68B-43E3-A4EA-CEF2C54AF448}">
  <sheetPr codeName="Sheet1">
    <pageSetUpPr fitToPage="1"/>
  </sheetPr>
  <dimension ref="B2:AL87"/>
  <sheetViews>
    <sheetView showGridLines="0" tabSelected="1" zoomScale="55" zoomScaleNormal="55" zoomScaleSheetLayoutView="70" workbookViewId="0">
      <pane xSplit="6" ySplit="8" topLeftCell="G9" activePane="bottomRight" state="frozen"/>
      <selection pane="topRight"/>
      <selection pane="bottomLeft"/>
      <selection pane="bottomRight" activeCell="Y13" sqref="Y13"/>
    </sheetView>
  </sheetViews>
  <sheetFormatPr defaultColWidth="9" defaultRowHeight="18.75" outlineLevelCol="1"/>
  <cols>
    <col min="1" max="1" width="3.625" style="4" customWidth="1"/>
    <col min="2" max="2" width="3" style="4" customWidth="1"/>
    <col min="3" max="5" width="2.5" style="4" customWidth="1"/>
    <col min="6" max="6" width="33.75" style="4" customWidth="1"/>
    <col min="7" max="10" width="13.5" style="3" customWidth="1"/>
    <col min="11" max="11" width="13.5" style="3" hidden="1" customWidth="1" outlineLevel="1"/>
    <col min="12" max="12" width="13.5" style="3" customWidth="1" collapsed="1"/>
    <col min="13" max="14" width="13.5" style="3" customWidth="1"/>
    <col min="15" max="15" width="13.5" style="3" hidden="1" customWidth="1"/>
    <col min="16" max="19" width="13.5" style="3" customWidth="1"/>
    <col min="20" max="20" width="13.5" style="3" hidden="1" customWidth="1" outlineLevel="1"/>
    <col min="21" max="21" width="13.5" style="3" customWidth="1" collapsed="1"/>
    <col min="22" max="24" width="13.5" style="3" customWidth="1"/>
    <col min="25" max="26" width="9" style="4"/>
    <col min="27" max="27" width="3.875" style="4" hidden="1" customWidth="1" outlineLevel="1"/>
    <col min="28" max="30" width="2.5" style="4" hidden="1" customWidth="1" outlineLevel="1"/>
    <col min="31" max="31" width="36.375" style="4" hidden="1" customWidth="1" outlineLevel="1"/>
    <col min="32" max="32" width="1.875" style="4" hidden="1" customWidth="1" outlineLevel="1"/>
    <col min="33" max="33" width="3.875" style="4" hidden="1" customWidth="1" outlineLevel="1"/>
    <col min="34" max="36" width="2.5" style="4" hidden="1" customWidth="1" outlineLevel="1"/>
    <col min="37" max="37" width="36.375" style="4" hidden="1" customWidth="1" outlineLevel="1"/>
    <col min="38" max="38" width="9" style="4" collapsed="1"/>
    <col min="39" max="16384" width="9" style="4"/>
  </cols>
  <sheetData>
    <row r="2" spans="2:37">
      <c r="B2" s="84" t="s">
        <v>99</v>
      </c>
      <c r="C2" s="85"/>
      <c r="D2" s="85"/>
      <c r="E2" s="86"/>
      <c r="F2" s="4" t="s">
        <v>96</v>
      </c>
      <c r="AA2" s="4" t="s">
        <v>7</v>
      </c>
      <c r="AG2" s="4" t="s">
        <v>8</v>
      </c>
    </row>
    <row r="3" spans="2:37">
      <c r="AA3" s="4" t="s">
        <v>84</v>
      </c>
      <c r="AG3" s="4" t="s">
        <v>92</v>
      </c>
    </row>
    <row r="4" spans="2:37" ht="18.75" customHeight="1">
      <c r="C4" s="1"/>
      <c r="N4" s="10"/>
      <c r="O4" s="10"/>
      <c r="W4" s="10"/>
      <c r="X4" s="10" t="str">
        <f>IF($B$2="Japanese",$AA$3,$AG$3)</f>
        <v>(単位：百万円)</v>
      </c>
      <c r="AA4" s="83"/>
      <c r="AB4" s="83"/>
      <c r="AC4" s="83"/>
      <c r="AD4" s="83"/>
      <c r="AE4" s="83"/>
      <c r="AG4" s="83"/>
      <c r="AH4" s="83"/>
      <c r="AI4" s="83"/>
      <c r="AJ4" s="83"/>
      <c r="AK4" s="83"/>
    </row>
    <row r="5" spans="2:37" ht="18.75" customHeight="1">
      <c r="C5" s="1"/>
      <c r="G5" s="87" t="str">
        <f>IF($B$2="Japanese","2023年度","FYE2024")</f>
        <v>2023年度</v>
      </c>
      <c r="H5" s="88"/>
      <c r="I5" s="88"/>
      <c r="J5" s="88"/>
      <c r="K5" s="88"/>
      <c r="L5" s="88"/>
      <c r="M5" s="88"/>
      <c r="N5" s="11"/>
      <c r="O5" s="49" t="str">
        <f>IF($B$2="Japanese","2024年度","FYE2025")</f>
        <v>2024年度</v>
      </c>
      <c r="P5" s="87" t="str">
        <f>IF($B$2="Japanese","2024年度","FYE2025")</f>
        <v>2024年度</v>
      </c>
      <c r="Q5" s="88"/>
      <c r="R5" s="88"/>
      <c r="S5" s="90"/>
      <c r="T5" s="90"/>
      <c r="U5" s="90"/>
      <c r="V5" s="79"/>
      <c r="W5" s="81"/>
      <c r="X5" s="49" t="str">
        <f>IF($B$2="Japanese","2025年度","FYE2026")</f>
        <v>2025年度</v>
      </c>
      <c r="AA5" s="89"/>
      <c r="AB5" s="89"/>
      <c r="AC5" s="89"/>
      <c r="AD5" s="89"/>
      <c r="AE5" s="89"/>
      <c r="AG5" s="83"/>
      <c r="AH5" s="83"/>
      <c r="AI5" s="83"/>
      <c r="AJ5" s="83"/>
      <c r="AK5" s="83"/>
    </row>
    <row r="6" spans="2:37" ht="18.75" customHeight="1">
      <c r="G6" s="13"/>
      <c r="H6" s="14"/>
      <c r="I6" s="15"/>
      <c r="J6" s="13"/>
      <c r="K6" s="14"/>
      <c r="L6" s="14"/>
      <c r="M6" s="15"/>
      <c r="N6" s="16"/>
      <c r="O6" s="50" t="str">
        <f>IF($B$2="Japanese","通期","Annual")</f>
        <v>通期</v>
      </c>
      <c r="P6" s="13"/>
      <c r="Q6" s="14"/>
      <c r="R6" s="15"/>
      <c r="S6" s="13"/>
      <c r="T6" s="14"/>
      <c r="U6" s="14"/>
      <c r="V6" s="15"/>
      <c r="W6" s="50"/>
      <c r="X6" s="50" t="str">
        <f>IF($B$2="Japanese","通期","Annual")</f>
        <v>通期</v>
      </c>
    </row>
    <row r="7" spans="2:37" ht="18.75" customHeight="1">
      <c r="G7" s="12" t="str">
        <f>IF($B$2="Japanese","第1四半期","1Q")</f>
        <v>第1四半期</v>
      </c>
      <c r="H7" s="12" t="str">
        <f>IF($B$2="Japanese","第2四半期","2Q")</f>
        <v>第2四半期</v>
      </c>
      <c r="I7" s="17" t="str">
        <f>IF($B$2="Japanese","上期","1H")</f>
        <v>上期</v>
      </c>
      <c r="J7" s="12" t="str">
        <f>IF($B$2="Japanese","第3四半期","3Q")</f>
        <v>第3四半期</v>
      </c>
      <c r="K7" s="12" t="str">
        <f>IF($B$2="Japanese","第3四半期累計","3QTotal")</f>
        <v>第3四半期累計</v>
      </c>
      <c r="L7" s="12" t="str">
        <f>IF($B$2="Japanese","第4四半期","4Q")</f>
        <v>第4四半期</v>
      </c>
      <c r="M7" s="17" t="str">
        <f>IF($B$2="Japanese","下期","2H")</f>
        <v>下期</v>
      </c>
      <c r="N7" s="17" t="str">
        <f>IF($B$2="Japanese","合計","Total")</f>
        <v>合計</v>
      </c>
      <c r="O7" s="51" t="str">
        <f>IF($B$2="Japanese","予想","Forecast")</f>
        <v>予想</v>
      </c>
      <c r="P7" s="12" t="str">
        <f>IF($B$2="Japanese","第1四半期","1Q")</f>
        <v>第1四半期</v>
      </c>
      <c r="Q7" s="12" t="str">
        <f>IF($B$2="Japanese","第2四半期","2Q")</f>
        <v>第2四半期</v>
      </c>
      <c r="R7" s="17" t="str">
        <f>IF($B$2="Japanese","上期","1H")</f>
        <v>上期</v>
      </c>
      <c r="S7" s="17" t="str">
        <f>IF($B$2="Japanese","第3四半期","3Q")</f>
        <v>第3四半期</v>
      </c>
      <c r="T7" s="69" t="str">
        <f>IF($B$2="Japanese","第3四半期累計","3Q Total")</f>
        <v>第3四半期累計</v>
      </c>
      <c r="U7" s="17" t="str">
        <f>IF($B$2="Japanese","第4四半期","4Q")</f>
        <v>第4四半期</v>
      </c>
      <c r="V7" s="17" t="str">
        <f>IF($B$2="Japanese","下期","2H")</f>
        <v>下期</v>
      </c>
      <c r="W7" s="69" t="str">
        <f>IF($B$2="Japanese","合計","Total")</f>
        <v>合計</v>
      </c>
      <c r="X7" s="51" t="str">
        <f>IF($B$2="Japanese","予想","Forecast")</f>
        <v>予想</v>
      </c>
    </row>
    <row r="8" spans="2:37" ht="18.75" customHeight="1">
      <c r="G8" s="18" t="str">
        <f t="shared" ref="G8:R8" si="0">IF($B$2="Japanese","実績 ","Result")</f>
        <v xml:space="preserve">実績 </v>
      </c>
      <c r="H8" s="18" t="str">
        <f t="shared" si="0"/>
        <v xml:space="preserve">実績 </v>
      </c>
      <c r="I8" s="18" t="str">
        <f t="shared" si="0"/>
        <v xml:space="preserve">実績 </v>
      </c>
      <c r="J8" s="18" t="str">
        <f t="shared" si="0"/>
        <v xml:space="preserve">実績 </v>
      </c>
      <c r="K8" s="18" t="str">
        <f t="shared" si="0"/>
        <v xml:space="preserve">実績 </v>
      </c>
      <c r="L8" s="18" t="str">
        <f t="shared" si="0"/>
        <v xml:space="preserve">実績 </v>
      </c>
      <c r="M8" s="18" t="str">
        <f t="shared" si="0"/>
        <v xml:space="preserve">実績 </v>
      </c>
      <c r="N8" s="18" t="str">
        <f t="shared" si="0"/>
        <v xml:space="preserve">実績 </v>
      </c>
      <c r="O8" s="52" t="str">
        <f>IF($B$2="Japanese","2024年4月公表","As of Apr. 2024")</f>
        <v>2024年4月公表</v>
      </c>
      <c r="P8" s="18" t="str">
        <f t="shared" si="0"/>
        <v xml:space="preserve">実績 </v>
      </c>
      <c r="Q8" s="18" t="str">
        <f t="shared" si="0"/>
        <v xml:space="preserve">実績 </v>
      </c>
      <c r="R8" s="18" t="str">
        <f t="shared" si="0"/>
        <v xml:space="preserve">実績 </v>
      </c>
      <c r="S8" s="18" t="str">
        <f>IF($B$2="Japanese","実績 ","Result")</f>
        <v xml:space="preserve">実績 </v>
      </c>
      <c r="T8" s="70" t="str">
        <f>IF($B$2="Japanese","実績 ","Result")</f>
        <v xml:space="preserve">実績 </v>
      </c>
      <c r="U8" s="18" t="str">
        <f>IF($B$2="Japanese","実績 ","Result")</f>
        <v xml:space="preserve">実績 </v>
      </c>
      <c r="V8" s="80" t="str">
        <f t="shared" ref="V8:W8" si="1">IF($B$2="Japanese","実績 ","Result")</f>
        <v xml:space="preserve">実績 </v>
      </c>
      <c r="W8" s="80" t="str">
        <f t="shared" si="1"/>
        <v xml:space="preserve">実績 </v>
      </c>
      <c r="X8" s="52" t="str">
        <f>IF($B$2="Japanese","2025年4月公表","As of Apr. 2025")</f>
        <v>2025年4月公表</v>
      </c>
    </row>
    <row r="9" spans="2:37" ht="18.75" customHeight="1">
      <c r="B9" s="1" t="str">
        <f>IF($B$2="Japanese",AA9,AG9)</f>
        <v>1.連結業績サマリー</v>
      </c>
      <c r="G9" s="19"/>
      <c r="H9" s="19"/>
      <c r="I9" s="19"/>
      <c r="J9" s="19"/>
      <c r="K9" s="19"/>
      <c r="L9" s="19"/>
      <c r="M9" s="19"/>
      <c r="N9" s="19"/>
      <c r="O9" s="5"/>
      <c r="P9" s="19"/>
      <c r="Q9" s="19"/>
      <c r="R9" s="19"/>
      <c r="S9" s="19"/>
      <c r="T9" s="19"/>
      <c r="U9" s="19"/>
      <c r="V9" s="19"/>
      <c r="W9" s="19"/>
      <c r="X9" s="19"/>
      <c r="AA9" s="1" t="s">
        <v>85</v>
      </c>
      <c r="AG9" s="1" t="s">
        <v>90</v>
      </c>
    </row>
    <row r="10" spans="2:37" ht="18.75" customHeight="1">
      <c r="C10" s="9" t="str">
        <f>IF($B$2="Japanese",AB10,AH10)</f>
        <v>売上収益</v>
      </c>
      <c r="D10" s="20"/>
      <c r="E10" s="20"/>
      <c r="F10" s="21"/>
      <c r="G10" s="2">
        <v>1191700</v>
      </c>
      <c r="H10" s="38">
        <v>1263000</v>
      </c>
      <c r="I10" s="38">
        <v>2454700</v>
      </c>
      <c r="J10" s="38">
        <v>1274000</v>
      </c>
      <c r="K10" s="38">
        <v>3728700</v>
      </c>
      <c r="L10" s="53">
        <v>1180800</v>
      </c>
      <c r="M10" s="53">
        <v>2454800</v>
      </c>
      <c r="N10" s="57">
        <v>4909500</v>
      </c>
      <c r="O10" s="57">
        <v>4920000</v>
      </c>
      <c r="P10" s="2">
        <v>1184100</v>
      </c>
      <c r="Q10" s="58">
        <v>1168400</v>
      </c>
      <c r="R10" s="58">
        <v>2352500</v>
      </c>
      <c r="S10" s="78">
        <v>1249600</v>
      </c>
      <c r="T10" s="58">
        <v>3602100</v>
      </c>
      <c r="U10" s="78">
        <v>1294000</v>
      </c>
      <c r="V10" s="78">
        <v>2543600</v>
      </c>
      <c r="W10" s="58">
        <v>4896100</v>
      </c>
      <c r="X10" s="58">
        <v>4900000</v>
      </c>
      <c r="AB10" s="9" t="s">
        <v>9</v>
      </c>
      <c r="AC10" s="20"/>
      <c r="AD10" s="20"/>
      <c r="AE10" s="21"/>
      <c r="AH10" s="9" t="s">
        <v>31</v>
      </c>
      <c r="AI10" s="20"/>
      <c r="AJ10" s="20"/>
      <c r="AK10" s="21"/>
    </row>
    <row r="11" spans="2:37" ht="18.75" customHeight="1">
      <c r="C11" s="9" t="str">
        <f t="shared" ref="C11:C15" si="2">IF($B$2="Japanese",AB11,AH11)</f>
        <v>営業利益</v>
      </c>
      <c r="D11" s="20"/>
      <c r="E11" s="20"/>
      <c r="F11" s="21"/>
      <c r="G11" s="2">
        <v>34400</v>
      </c>
      <c r="H11" s="2">
        <v>56400</v>
      </c>
      <c r="I11" s="38">
        <v>90800</v>
      </c>
      <c r="J11" s="38">
        <v>2900</v>
      </c>
      <c r="K11" s="38">
        <v>93700</v>
      </c>
      <c r="L11" s="53">
        <v>49600</v>
      </c>
      <c r="M11" s="53">
        <v>52500</v>
      </c>
      <c r="N11" s="57">
        <v>143300</v>
      </c>
      <c r="O11" s="57">
        <v>220000</v>
      </c>
      <c r="P11" s="2">
        <v>33700</v>
      </c>
      <c r="Q11" s="58">
        <v>22400</v>
      </c>
      <c r="R11" s="58">
        <v>56100</v>
      </c>
      <c r="S11" s="78">
        <v>59800</v>
      </c>
      <c r="T11" s="58">
        <v>115900</v>
      </c>
      <c r="U11" s="78">
        <v>87000</v>
      </c>
      <c r="V11" s="78">
        <v>146800</v>
      </c>
      <c r="W11" s="58">
        <v>202900</v>
      </c>
      <c r="X11" s="58">
        <v>205000</v>
      </c>
      <c r="AB11" s="9" t="s">
        <v>10</v>
      </c>
      <c r="AC11" s="20"/>
      <c r="AD11" s="20"/>
      <c r="AE11" s="21"/>
      <c r="AH11" s="9" t="s">
        <v>60</v>
      </c>
      <c r="AI11" s="20"/>
      <c r="AJ11" s="20"/>
      <c r="AK11" s="21"/>
    </row>
    <row r="12" spans="2:37" ht="18.75" customHeight="1">
      <c r="C12" s="22" t="str">
        <f t="shared" si="2"/>
        <v>税引前利益</v>
      </c>
      <c r="D12" s="20"/>
      <c r="E12" s="20"/>
      <c r="F12" s="21"/>
      <c r="G12" s="2">
        <v>54400</v>
      </c>
      <c r="H12" s="38">
        <v>53800</v>
      </c>
      <c r="I12" s="38">
        <v>108200</v>
      </c>
      <c r="J12" s="57">
        <v>-2700</v>
      </c>
      <c r="K12" s="38">
        <v>105500</v>
      </c>
      <c r="L12" s="53">
        <v>44300</v>
      </c>
      <c r="M12" s="53">
        <v>41600</v>
      </c>
      <c r="N12" s="57">
        <v>149800</v>
      </c>
      <c r="O12" s="57">
        <v>225000</v>
      </c>
      <c r="P12" s="2">
        <v>21900</v>
      </c>
      <c r="Q12" s="58">
        <v>-2400</v>
      </c>
      <c r="R12" s="58">
        <v>19500</v>
      </c>
      <c r="S12" s="78">
        <v>72800</v>
      </c>
      <c r="T12" s="58">
        <v>92300</v>
      </c>
      <c r="U12" s="78">
        <v>81100</v>
      </c>
      <c r="V12" s="78">
        <v>153900</v>
      </c>
      <c r="W12" s="58">
        <v>173400</v>
      </c>
      <c r="X12" s="58">
        <v>215000</v>
      </c>
      <c r="AB12" s="22" t="s">
        <v>11</v>
      </c>
      <c r="AC12" s="20"/>
      <c r="AD12" s="20"/>
      <c r="AE12" s="23"/>
      <c r="AH12" s="22" t="s">
        <v>61</v>
      </c>
      <c r="AI12" s="20"/>
      <c r="AJ12" s="20"/>
      <c r="AK12" s="21"/>
    </row>
    <row r="13" spans="2:37" ht="18.75" customHeight="1">
      <c r="C13" s="22" t="str">
        <f t="shared" si="2"/>
        <v>当期利益*</v>
      </c>
      <c r="D13" s="20"/>
      <c r="E13" s="20"/>
      <c r="F13" s="21"/>
      <c r="G13" s="2">
        <v>40900</v>
      </c>
      <c r="H13" s="38">
        <v>28700</v>
      </c>
      <c r="I13" s="38">
        <v>69600</v>
      </c>
      <c r="J13" s="57">
        <v>-2300</v>
      </c>
      <c r="K13" s="38">
        <v>67300</v>
      </c>
      <c r="L13" s="53">
        <v>23500</v>
      </c>
      <c r="M13" s="53">
        <v>21200</v>
      </c>
      <c r="N13" s="57">
        <v>90800</v>
      </c>
      <c r="O13" s="57">
        <v>130000</v>
      </c>
      <c r="P13" s="2">
        <v>13600</v>
      </c>
      <c r="Q13" s="58">
        <v>-5600</v>
      </c>
      <c r="R13" s="58">
        <v>8000</v>
      </c>
      <c r="S13" s="78">
        <v>41700</v>
      </c>
      <c r="T13" s="58">
        <v>49700</v>
      </c>
      <c r="U13" s="78">
        <v>57800</v>
      </c>
      <c r="V13" s="78">
        <v>99500</v>
      </c>
      <c r="W13" s="58">
        <v>107500</v>
      </c>
      <c r="X13" s="58">
        <v>125000</v>
      </c>
      <c r="AB13" s="22" t="s">
        <v>102</v>
      </c>
      <c r="AC13" s="20"/>
      <c r="AD13" s="20"/>
      <c r="AE13" s="21"/>
      <c r="AH13" s="22" t="s">
        <v>103</v>
      </c>
      <c r="AI13" s="20"/>
      <c r="AJ13" s="20"/>
      <c r="AK13" s="21"/>
    </row>
    <row r="14" spans="2:37" ht="18.75" customHeight="1">
      <c r="C14" s="9" t="str">
        <f t="shared" si="2"/>
        <v>設備投資</v>
      </c>
      <c r="D14" s="20"/>
      <c r="E14" s="20"/>
      <c r="F14" s="21"/>
      <c r="G14" s="2">
        <v>35900</v>
      </c>
      <c r="H14" s="38">
        <v>49300</v>
      </c>
      <c r="I14" s="38">
        <v>85200</v>
      </c>
      <c r="J14" s="38">
        <v>57200</v>
      </c>
      <c r="K14" s="38">
        <v>142400</v>
      </c>
      <c r="L14" s="53">
        <v>87600</v>
      </c>
      <c r="M14" s="53">
        <v>144800</v>
      </c>
      <c r="N14" s="57">
        <v>230000</v>
      </c>
      <c r="O14" s="57">
        <v>260000</v>
      </c>
      <c r="P14" s="2">
        <v>35600</v>
      </c>
      <c r="Q14" s="58">
        <v>44600</v>
      </c>
      <c r="R14" s="58">
        <v>80200</v>
      </c>
      <c r="S14" s="78">
        <v>49500</v>
      </c>
      <c r="T14" s="58">
        <v>129700</v>
      </c>
      <c r="U14" s="78">
        <v>94000</v>
      </c>
      <c r="V14" s="78">
        <v>143500</v>
      </c>
      <c r="W14" s="58">
        <v>223700</v>
      </c>
      <c r="X14" s="58">
        <v>280000</v>
      </c>
      <c r="AB14" s="9" t="s">
        <v>12</v>
      </c>
      <c r="AC14" s="20"/>
      <c r="AD14" s="20"/>
      <c r="AE14" s="21"/>
      <c r="AH14" s="9" t="s">
        <v>32</v>
      </c>
      <c r="AI14" s="20"/>
      <c r="AJ14" s="20"/>
      <c r="AK14" s="21"/>
    </row>
    <row r="15" spans="2:37" ht="18.75" customHeight="1">
      <c r="C15" s="9" t="str">
        <f t="shared" si="2"/>
        <v>減価償却費</v>
      </c>
      <c r="D15" s="20"/>
      <c r="E15" s="20"/>
      <c r="F15" s="21"/>
      <c r="G15" s="2">
        <v>64100</v>
      </c>
      <c r="H15" s="38">
        <v>64500</v>
      </c>
      <c r="I15" s="38">
        <v>128600</v>
      </c>
      <c r="J15" s="38">
        <v>65200</v>
      </c>
      <c r="K15" s="38">
        <v>193800</v>
      </c>
      <c r="L15" s="53">
        <v>66000</v>
      </c>
      <c r="M15" s="53">
        <v>131200</v>
      </c>
      <c r="N15" s="57">
        <v>259800</v>
      </c>
      <c r="O15" s="57">
        <v>260000</v>
      </c>
      <c r="P15" s="2">
        <v>66100</v>
      </c>
      <c r="Q15" s="58">
        <v>64000</v>
      </c>
      <c r="R15" s="58">
        <v>130100</v>
      </c>
      <c r="S15" s="78">
        <v>63900</v>
      </c>
      <c r="T15" s="58">
        <v>194000</v>
      </c>
      <c r="U15" s="78">
        <v>63400</v>
      </c>
      <c r="V15" s="78">
        <v>127300</v>
      </c>
      <c r="W15" s="58">
        <v>257400</v>
      </c>
      <c r="X15" s="58">
        <v>255000</v>
      </c>
      <c r="AB15" s="9" t="s">
        <v>13</v>
      </c>
      <c r="AC15" s="20"/>
      <c r="AD15" s="20"/>
      <c r="AE15" s="21"/>
      <c r="AH15" s="9" t="s">
        <v>33</v>
      </c>
      <c r="AI15" s="20"/>
      <c r="AJ15" s="20"/>
      <c r="AK15" s="21"/>
    </row>
    <row r="16" spans="2:37" ht="18.75" customHeight="1">
      <c r="C16" s="9" t="str">
        <f>IF($B$2="Japanese",AB16,AH16)</f>
        <v>研究開発費</v>
      </c>
      <c r="D16" s="20"/>
      <c r="E16" s="20"/>
      <c r="F16" s="21"/>
      <c r="G16" s="2">
        <v>54100</v>
      </c>
      <c r="H16" s="38">
        <v>55600</v>
      </c>
      <c r="I16" s="38">
        <v>109700</v>
      </c>
      <c r="J16" s="38">
        <v>55200</v>
      </c>
      <c r="K16" s="38">
        <v>164900</v>
      </c>
      <c r="L16" s="53">
        <v>60600</v>
      </c>
      <c r="M16" s="53">
        <v>115800</v>
      </c>
      <c r="N16" s="57">
        <v>225500</v>
      </c>
      <c r="O16" s="57">
        <v>225000</v>
      </c>
      <c r="P16" s="2">
        <v>56600</v>
      </c>
      <c r="Q16" s="58">
        <v>57200</v>
      </c>
      <c r="R16" s="58">
        <v>113800</v>
      </c>
      <c r="S16" s="78">
        <v>57700</v>
      </c>
      <c r="T16" s="58">
        <v>171500</v>
      </c>
      <c r="U16" s="78">
        <v>65300</v>
      </c>
      <c r="V16" s="78">
        <v>123000</v>
      </c>
      <c r="W16" s="58">
        <v>236800</v>
      </c>
      <c r="X16" s="58">
        <v>250000</v>
      </c>
      <c r="AB16" s="9" t="s">
        <v>14</v>
      </c>
      <c r="AC16" s="20"/>
      <c r="AD16" s="20"/>
      <c r="AE16" s="21"/>
      <c r="AH16" s="9" t="s">
        <v>34</v>
      </c>
      <c r="AI16" s="20"/>
      <c r="AJ16" s="20"/>
      <c r="AK16" s="21"/>
    </row>
    <row r="17" spans="2:37" ht="18.75" customHeight="1">
      <c r="C17" s="1" t="str">
        <f>IF($B$2="Japanese",AB17,AH17)</f>
        <v>*親会社の所有者に帰属する当期利益</v>
      </c>
      <c r="D17" s="1"/>
      <c r="E17" s="1"/>
      <c r="F17" s="1"/>
      <c r="G17" s="5"/>
      <c r="H17" s="5"/>
      <c r="I17" s="5"/>
      <c r="J17" s="5"/>
      <c r="K17" s="5"/>
      <c r="L17" s="54"/>
      <c r="M17" s="54"/>
      <c r="N17" s="54"/>
      <c r="O17" s="54"/>
      <c r="P17" s="5"/>
      <c r="Q17" s="5"/>
      <c r="R17" s="5"/>
      <c r="S17" s="5"/>
      <c r="T17" s="5"/>
      <c r="U17" s="5"/>
      <c r="V17" s="5"/>
      <c r="W17" s="54"/>
      <c r="X17" s="54"/>
      <c r="AB17" s="1" t="s">
        <v>100</v>
      </c>
      <c r="AD17" s="1"/>
      <c r="AE17" s="1"/>
      <c r="AH17" s="1" t="s">
        <v>101</v>
      </c>
      <c r="AJ17" s="1"/>
      <c r="AK17" s="1"/>
    </row>
    <row r="18" spans="2:37" ht="18.600000000000001" customHeight="1">
      <c r="B18" s="1" t="str">
        <f>IF($B$2="Japanese",AA18,AG18)</f>
        <v>2.為替レート</v>
      </c>
      <c r="L18" s="55"/>
      <c r="M18" s="55"/>
      <c r="N18" s="55"/>
      <c r="O18" s="55"/>
      <c r="W18" s="55"/>
      <c r="X18" s="55"/>
      <c r="AA18" s="4" t="s">
        <v>15</v>
      </c>
      <c r="AG18" s="4" t="s">
        <v>97</v>
      </c>
    </row>
    <row r="19" spans="2:37" s="24" customFormat="1" ht="18.75" customHeight="1">
      <c r="C19" s="25" t="str">
        <f t="shared" ref="C19:C22" si="3">IF($B$2="Japanese",AB19,AH19)</f>
        <v>米国ドル</v>
      </c>
      <c r="D19" s="26"/>
      <c r="E19" s="26"/>
      <c r="F19" s="27"/>
      <c r="G19" s="2">
        <v>139</v>
      </c>
      <c r="H19" s="38">
        <v>144</v>
      </c>
      <c r="I19" s="38">
        <v>142</v>
      </c>
      <c r="J19" s="38">
        <v>146</v>
      </c>
      <c r="K19" s="38">
        <v>144</v>
      </c>
      <c r="L19" s="59">
        <v>148</v>
      </c>
      <c r="M19" s="59">
        <v>148</v>
      </c>
      <c r="N19" s="60">
        <v>145</v>
      </c>
      <c r="O19" s="57">
        <v>145</v>
      </c>
      <c r="P19" s="2">
        <v>157</v>
      </c>
      <c r="Q19" s="38">
        <v>148.83000000000001</v>
      </c>
      <c r="R19" s="38">
        <v>152.53</v>
      </c>
      <c r="S19" s="46">
        <v>153</v>
      </c>
      <c r="T19" s="46">
        <v>153</v>
      </c>
      <c r="U19" s="46">
        <v>152</v>
      </c>
      <c r="V19" s="46">
        <v>153</v>
      </c>
      <c r="W19" s="57">
        <v>153</v>
      </c>
      <c r="X19" s="57">
        <v>145</v>
      </c>
      <c r="AB19" s="25" t="s">
        <v>62</v>
      </c>
      <c r="AC19" s="26"/>
      <c r="AD19" s="26"/>
      <c r="AE19" s="27"/>
      <c r="AH19" s="25" t="s">
        <v>1</v>
      </c>
      <c r="AI19" s="26"/>
      <c r="AJ19" s="26"/>
      <c r="AK19" s="27"/>
    </row>
    <row r="20" spans="2:37" s="24" customFormat="1" ht="18.75" customHeight="1">
      <c r="C20" s="25" t="str">
        <f t="shared" si="3"/>
        <v>ユーロ</v>
      </c>
      <c r="D20" s="26"/>
      <c r="E20" s="26"/>
      <c r="F20" s="27"/>
      <c r="G20" s="2">
        <v>150</v>
      </c>
      <c r="H20" s="38">
        <v>157</v>
      </c>
      <c r="I20" s="38">
        <v>154</v>
      </c>
      <c r="J20" s="38">
        <v>159</v>
      </c>
      <c r="K20" s="38">
        <v>156</v>
      </c>
      <c r="L20" s="59">
        <v>161</v>
      </c>
      <c r="M20" s="59">
        <v>160</v>
      </c>
      <c r="N20" s="60">
        <v>157</v>
      </c>
      <c r="O20" s="57">
        <v>160</v>
      </c>
      <c r="P20" s="2">
        <v>169</v>
      </c>
      <c r="Q20" s="38">
        <v>163.44</v>
      </c>
      <c r="R20" s="38">
        <v>165.72</v>
      </c>
      <c r="S20" s="46">
        <v>162</v>
      </c>
      <c r="T20" s="46">
        <v>165</v>
      </c>
      <c r="U20" s="46">
        <v>161</v>
      </c>
      <c r="V20" s="46">
        <v>161</v>
      </c>
      <c r="W20" s="57">
        <v>163</v>
      </c>
      <c r="X20" s="57">
        <v>160</v>
      </c>
      <c r="AB20" s="25" t="s">
        <v>65</v>
      </c>
      <c r="AC20" s="26"/>
      <c r="AD20" s="26"/>
      <c r="AE20" s="27"/>
      <c r="AH20" s="25" t="s">
        <v>2</v>
      </c>
      <c r="AI20" s="26"/>
      <c r="AJ20" s="26"/>
      <c r="AK20" s="27"/>
    </row>
    <row r="21" spans="2:37" s="24" customFormat="1" ht="18.75" customHeight="1">
      <c r="C21" s="25" t="str">
        <f t="shared" si="3"/>
        <v>中国元</v>
      </c>
      <c r="D21" s="26"/>
      <c r="E21" s="26"/>
      <c r="F21" s="27"/>
      <c r="G21" s="61">
        <v>19.600000000000001</v>
      </c>
      <c r="H21" s="62">
        <v>19.899999999999999</v>
      </c>
      <c r="I21" s="62">
        <v>19.8</v>
      </c>
      <c r="J21" s="62">
        <v>20.399999999999999</v>
      </c>
      <c r="K21" s="62">
        <v>20</v>
      </c>
      <c r="L21" s="62">
        <v>20.8</v>
      </c>
      <c r="M21" s="62">
        <v>20.56</v>
      </c>
      <c r="N21" s="61">
        <v>20.2</v>
      </c>
      <c r="O21" s="63">
        <v>20</v>
      </c>
      <c r="P21" s="61">
        <v>21.6</v>
      </c>
      <c r="Q21" s="72">
        <v>20.77</v>
      </c>
      <c r="R21" s="72">
        <v>21.14</v>
      </c>
      <c r="S21" s="73">
        <v>21.3</v>
      </c>
      <c r="T21" s="73">
        <v>21.2</v>
      </c>
      <c r="U21" s="73">
        <v>20.8</v>
      </c>
      <c r="V21" s="73">
        <v>21.1</v>
      </c>
      <c r="W21" s="74">
        <v>21.1</v>
      </c>
      <c r="X21" s="74">
        <v>20</v>
      </c>
      <c r="AB21" s="25" t="s">
        <v>64</v>
      </c>
      <c r="AC21" s="26"/>
      <c r="AD21" s="26"/>
      <c r="AE21" s="27"/>
      <c r="AH21" s="25" t="s">
        <v>4</v>
      </c>
      <c r="AI21" s="26"/>
      <c r="AJ21" s="26"/>
      <c r="AK21" s="27"/>
    </row>
    <row r="22" spans="2:37" s="24" customFormat="1" ht="18.75" customHeight="1">
      <c r="C22" s="25" t="str">
        <f t="shared" si="3"/>
        <v>タイバーツ</v>
      </c>
      <c r="D22" s="26"/>
      <c r="E22" s="26"/>
      <c r="F22" s="27"/>
      <c r="G22" s="64">
        <v>4.01</v>
      </c>
      <c r="H22" s="65">
        <v>4.09</v>
      </c>
      <c r="I22" s="65">
        <v>4.0599999999999996</v>
      </c>
      <c r="J22" s="65">
        <v>4.16</v>
      </c>
      <c r="K22" s="65">
        <v>4.09</v>
      </c>
      <c r="L22" s="65">
        <v>4.17</v>
      </c>
      <c r="M22" s="65">
        <v>4.16</v>
      </c>
      <c r="N22" s="64">
        <v>4.1100000000000003</v>
      </c>
      <c r="O22" s="66">
        <v>4.0999999999999996</v>
      </c>
      <c r="P22" s="64">
        <v>4.2699999999999996</v>
      </c>
      <c r="Q22" s="75">
        <v>4.3</v>
      </c>
      <c r="R22" s="75">
        <v>4.28</v>
      </c>
      <c r="S22" s="76">
        <v>4.5</v>
      </c>
      <c r="T22" s="76">
        <v>4.3600000000000003</v>
      </c>
      <c r="U22" s="76">
        <v>4.49</v>
      </c>
      <c r="V22" s="76">
        <v>4.5</v>
      </c>
      <c r="W22" s="77">
        <v>4.3899999999999997</v>
      </c>
      <c r="X22" s="77">
        <v>4.2</v>
      </c>
      <c r="AB22" s="25" t="s">
        <v>63</v>
      </c>
      <c r="AC22" s="26"/>
      <c r="AD22" s="26"/>
      <c r="AE22" s="27"/>
      <c r="AH22" s="25" t="s">
        <v>3</v>
      </c>
      <c r="AI22" s="26"/>
      <c r="AJ22" s="26"/>
      <c r="AK22" s="27"/>
    </row>
    <row r="23" spans="2:37" s="40" customFormat="1" ht="18.75" customHeight="1">
      <c r="B23" s="1" t="str">
        <f>IF($B$2="Japanese",AA23,AG23)</f>
        <v>3.為替感応度（営業利益）</v>
      </c>
      <c r="C23" s="47"/>
      <c r="D23" s="4"/>
      <c r="E23" s="4"/>
      <c r="F23" s="4"/>
      <c r="G23" s="3"/>
      <c r="H23" s="3"/>
      <c r="I23" s="3"/>
      <c r="J23" s="3"/>
      <c r="K23" s="3"/>
      <c r="L23" s="55"/>
      <c r="M23" s="55"/>
      <c r="N23" s="55"/>
      <c r="O23" s="55"/>
      <c r="P23" s="3"/>
      <c r="Q23" s="3"/>
      <c r="R23" s="3"/>
      <c r="S23" s="3"/>
      <c r="T23" s="3"/>
      <c r="U23" s="3"/>
      <c r="V23" s="3"/>
      <c r="W23" s="55"/>
      <c r="X23" s="55"/>
      <c r="AA23" s="39" t="s">
        <v>91</v>
      </c>
      <c r="AB23" s="44"/>
      <c r="AC23" s="39"/>
      <c r="AD23" s="39"/>
      <c r="AE23" s="39"/>
      <c r="AF23" s="39"/>
      <c r="AG23" s="39" t="s">
        <v>93</v>
      </c>
      <c r="AH23" s="44"/>
      <c r="AI23" s="39"/>
      <c r="AJ23" s="39"/>
      <c r="AK23" s="39"/>
    </row>
    <row r="24" spans="2:37" s="40" customFormat="1" ht="18.75" customHeight="1">
      <c r="B24" s="4"/>
      <c r="C24" s="48" t="str">
        <f t="shared" ref="C24:C27" si="4">IF($B$2="Japanese",AB24,AH24)</f>
        <v>USD(1円あたり)</v>
      </c>
      <c r="D24" s="20"/>
      <c r="E24" s="20"/>
      <c r="F24" s="21"/>
      <c r="G24" s="56">
        <v>245</v>
      </c>
      <c r="H24" s="46">
        <v>275</v>
      </c>
      <c r="I24" s="46">
        <v>519</v>
      </c>
      <c r="J24" s="46">
        <v>111</v>
      </c>
      <c r="K24" s="46">
        <v>630</v>
      </c>
      <c r="L24" s="59">
        <v>451</v>
      </c>
      <c r="M24" s="59">
        <v>562</v>
      </c>
      <c r="N24" s="60">
        <v>1081</v>
      </c>
      <c r="O24" s="60">
        <v>1606</v>
      </c>
      <c r="P24" s="56">
        <v>351</v>
      </c>
      <c r="Q24" s="58">
        <v>376</v>
      </c>
      <c r="R24" s="58">
        <v>680</v>
      </c>
      <c r="S24" s="78">
        <v>386</v>
      </c>
      <c r="T24" s="58">
        <v>1066</v>
      </c>
      <c r="U24" s="78">
        <v>523</v>
      </c>
      <c r="V24" s="78">
        <v>908</v>
      </c>
      <c r="W24" s="58">
        <v>1588</v>
      </c>
      <c r="X24" s="58">
        <v>1725</v>
      </c>
      <c r="AA24" s="39"/>
      <c r="AB24" s="43" t="s">
        <v>74</v>
      </c>
      <c r="AC24" s="41"/>
      <c r="AD24" s="41"/>
      <c r="AE24" s="42"/>
      <c r="AF24" s="39"/>
      <c r="AG24" s="39"/>
      <c r="AH24" s="43" t="s">
        <v>75</v>
      </c>
      <c r="AI24" s="41"/>
      <c r="AJ24" s="41"/>
      <c r="AK24" s="42"/>
    </row>
    <row r="25" spans="2:37" s="40" customFormat="1" ht="18.75" customHeight="1">
      <c r="B25" s="4"/>
      <c r="C25" s="48" t="str">
        <f t="shared" si="4"/>
        <v>EUR(1円あたり)</v>
      </c>
      <c r="D25" s="20"/>
      <c r="E25" s="20"/>
      <c r="F25" s="21"/>
      <c r="G25" s="56">
        <v>25</v>
      </c>
      <c r="H25" s="46">
        <v>25</v>
      </c>
      <c r="I25" s="46">
        <v>50</v>
      </c>
      <c r="J25" s="46">
        <v>26</v>
      </c>
      <c r="K25" s="46">
        <v>76</v>
      </c>
      <c r="L25" s="59">
        <v>28</v>
      </c>
      <c r="M25" s="59">
        <v>54</v>
      </c>
      <c r="N25" s="60">
        <v>104</v>
      </c>
      <c r="O25" s="60">
        <v>73</v>
      </c>
      <c r="P25" s="56">
        <v>19</v>
      </c>
      <c r="Q25" s="58">
        <v>25</v>
      </c>
      <c r="R25" s="58">
        <v>44</v>
      </c>
      <c r="S25" s="78">
        <v>21</v>
      </c>
      <c r="T25" s="58">
        <v>65</v>
      </c>
      <c r="U25" s="78">
        <v>29</v>
      </c>
      <c r="V25" s="78">
        <v>49</v>
      </c>
      <c r="W25" s="58">
        <v>94</v>
      </c>
      <c r="X25" s="58">
        <v>71</v>
      </c>
      <c r="AA25" s="39"/>
      <c r="AB25" s="43" t="s">
        <v>76</v>
      </c>
      <c r="AC25" s="41"/>
      <c r="AD25" s="41"/>
      <c r="AE25" s="42"/>
      <c r="AF25" s="39"/>
      <c r="AG25" s="39"/>
      <c r="AH25" s="43" t="s">
        <v>77</v>
      </c>
      <c r="AI25" s="41"/>
      <c r="AJ25" s="41"/>
      <c r="AK25" s="42"/>
    </row>
    <row r="26" spans="2:37" s="40" customFormat="1" ht="18.75" customHeight="1">
      <c r="B26" s="4"/>
      <c r="C26" s="48" t="str">
        <f t="shared" si="4"/>
        <v>CNY(0.1円あたり)</v>
      </c>
      <c r="D26" s="20"/>
      <c r="E26" s="20"/>
      <c r="F26" s="21"/>
      <c r="G26" s="56">
        <v>173</v>
      </c>
      <c r="H26" s="46">
        <v>234</v>
      </c>
      <c r="I26" s="46">
        <v>406</v>
      </c>
      <c r="J26" s="46">
        <v>289</v>
      </c>
      <c r="K26" s="46">
        <v>695</v>
      </c>
      <c r="L26" s="59">
        <v>121</v>
      </c>
      <c r="M26" s="59">
        <v>410</v>
      </c>
      <c r="N26" s="60">
        <v>816</v>
      </c>
      <c r="O26" s="60">
        <v>728</v>
      </c>
      <c r="P26" s="56">
        <v>169</v>
      </c>
      <c r="Q26" s="58">
        <v>203</v>
      </c>
      <c r="R26" s="58">
        <v>372</v>
      </c>
      <c r="S26" s="78">
        <v>251</v>
      </c>
      <c r="T26" s="58">
        <v>623</v>
      </c>
      <c r="U26" s="78">
        <v>157</v>
      </c>
      <c r="V26" s="78">
        <v>408</v>
      </c>
      <c r="W26" s="58">
        <v>781</v>
      </c>
      <c r="X26" s="58">
        <v>600</v>
      </c>
      <c r="AA26" s="39"/>
      <c r="AB26" s="43" t="s">
        <v>78</v>
      </c>
      <c r="AC26" s="41"/>
      <c r="AD26" s="41"/>
      <c r="AE26" s="42"/>
      <c r="AF26" s="39"/>
      <c r="AG26" s="39"/>
      <c r="AH26" s="43" t="s">
        <v>79</v>
      </c>
      <c r="AI26" s="41"/>
      <c r="AJ26" s="41"/>
      <c r="AK26" s="42"/>
    </row>
    <row r="27" spans="2:37" s="40" customFormat="1" ht="18.75" customHeight="1">
      <c r="B27" s="4"/>
      <c r="C27" s="48" t="str">
        <f t="shared" si="4"/>
        <v>THB(0.1円あたり)</v>
      </c>
      <c r="D27" s="20"/>
      <c r="E27" s="20"/>
      <c r="F27" s="21"/>
      <c r="G27" s="56">
        <v>535</v>
      </c>
      <c r="H27" s="46">
        <v>679</v>
      </c>
      <c r="I27" s="46">
        <v>1214</v>
      </c>
      <c r="J27" s="46">
        <v>597</v>
      </c>
      <c r="K27" s="46">
        <v>1811</v>
      </c>
      <c r="L27" s="59">
        <v>581</v>
      </c>
      <c r="M27" s="59">
        <v>1178</v>
      </c>
      <c r="N27" s="60">
        <v>2392</v>
      </c>
      <c r="O27" s="60">
        <v>2838</v>
      </c>
      <c r="P27" s="56">
        <v>595</v>
      </c>
      <c r="Q27" s="58">
        <v>539</v>
      </c>
      <c r="R27" s="58">
        <v>1134</v>
      </c>
      <c r="S27" s="78">
        <v>654</v>
      </c>
      <c r="T27" s="58">
        <v>1788</v>
      </c>
      <c r="U27" s="78">
        <v>553</v>
      </c>
      <c r="V27" s="78">
        <v>1207</v>
      </c>
      <c r="W27" s="58">
        <v>2340</v>
      </c>
      <c r="X27" s="58">
        <v>3013</v>
      </c>
      <c r="AA27" s="39"/>
      <c r="AB27" s="43" t="s">
        <v>80</v>
      </c>
      <c r="AC27" s="41"/>
      <c r="AD27" s="41"/>
      <c r="AE27" s="42"/>
      <c r="AF27" s="39"/>
      <c r="AG27" s="39"/>
      <c r="AH27" s="43" t="s">
        <v>81</v>
      </c>
      <c r="AI27" s="41"/>
      <c r="AJ27" s="41"/>
      <c r="AK27" s="42"/>
    </row>
    <row r="28" spans="2:37" ht="18.75" customHeight="1">
      <c r="B28" s="1" t="str">
        <f>IF($B$2="Japanese",AA28,AG28)</f>
        <v>4.得意先別売上収益</v>
      </c>
      <c r="L28" s="55"/>
      <c r="M28" s="55"/>
      <c r="N28" s="55"/>
      <c r="O28" s="55"/>
      <c r="W28" s="55"/>
      <c r="X28" s="55"/>
      <c r="AA28" s="4" t="s">
        <v>82</v>
      </c>
      <c r="AG28" s="4" t="s">
        <v>89</v>
      </c>
    </row>
    <row r="29" spans="2:37" ht="18.75" customHeight="1">
      <c r="C29" s="28"/>
      <c r="D29" s="31"/>
      <c r="E29" s="9" t="str">
        <f t="shared" ref="E29" si="5">IF($B$2="Japanese",AD29,AJ29)</f>
        <v>トヨタグループ</v>
      </c>
      <c r="F29" s="21"/>
      <c r="G29" s="2">
        <v>797400</v>
      </c>
      <c r="H29" s="38">
        <v>834500</v>
      </c>
      <c r="I29" s="38">
        <v>1631900</v>
      </c>
      <c r="J29" s="38">
        <v>832000</v>
      </c>
      <c r="K29" s="38">
        <v>2463900</v>
      </c>
      <c r="L29" s="53">
        <v>753800</v>
      </c>
      <c r="M29" s="53">
        <v>1585800</v>
      </c>
      <c r="N29" s="53">
        <v>3217700</v>
      </c>
      <c r="O29" s="53">
        <v>3320000</v>
      </c>
      <c r="P29" s="2">
        <v>806900</v>
      </c>
      <c r="Q29" s="58">
        <v>793800</v>
      </c>
      <c r="R29" s="58">
        <v>1600700</v>
      </c>
      <c r="S29" s="78">
        <v>855500</v>
      </c>
      <c r="T29" s="58">
        <v>2456200</v>
      </c>
      <c r="U29" s="78">
        <v>887900</v>
      </c>
      <c r="V29" s="78">
        <v>1743400</v>
      </c>
      <c r="W29" s="58">
        <v>3344100</v>
      </c>
      <c r="X29" s="58">
        <v>3340000</v>
      </c>
      <c r="AB29" s="28"/>
      <c r="AC29" s="31"/>
      <c r="AD29" s="9" t="s">
        <v>110</v>
      </c>
      <c r="AE29" s="21"/>
      <c r="AH29" s="28"/>
      <c r="AI29" s="31"/>
      <c r="AJ29" s="9" t="s">
        <v>55</v>
      </c>
      <c r="AK29" s="21"/>
    </row>
    <row r="30" spans="2:37" ht="18.75" customHeight="1">
      <c r="C30" s="6"/>
      <c r="D30" s="6"/>
      <c r="E30" s="32"/>
      <c r="F30" s="29" t="str">
        <f t="shared" ref="F30:F35" si="6">IF($B$2="Japanese",AE30,AK30)</f>
        <v>スズキ</v>
      </c>
      <c r="G30" s="2">
        <v>34900</v>
      </c>
      <c r="H30" s="38">
        <v>42200</v>
      </c>
      <c r="I30" s="38">
        <v>77100</v>
      </c>
      <c r="J30" s="38">
        <v>43700</v>
      </c>
      <c r="K30" s="38">
        <v>120800</v>
      </c>
      <c r="L30" s="53">
        <v>47700</v>
      </c>
      <c r="M30" s="53">
        <v>91400</v>
      </c>
      <c r="N30" s="53">
        <v>168500</v>
      </c>
      <c r="O30" s="53">
        <v>184000</v>
      </c>
      <c r="P30" s="2">
        <v>43300</v>
      </c>
      <c r="Q30" s="58">
        <v>47600</v>
      </c>
      <c r="R30" s="58">
        <v>90900</v>
      </c>
      <c r="S30" s="78">
        <v>48000</v>
      </c>
      <c r="T30" s="58">
        <v>138900</v>
      </c>
      <c r="U30" s="78">
        <v>49000</v>
      </c>
      <c r="V30" s="78">
        <v>97000</v>
      </c>
      <c r="W30" s="58">
        <v>187900</v>
      </c>
      <c r="X30" s="58">
        <v>210000</v>
      </c>
      <c r="AB30" s="6"/>
      <c r="AC30" s="6"/>
      <c r="AD30" s="32"/>
      <c r="AE30" s="29" t="s">
        <v>16</v>
      </c>
      <c r="AH30" s="6"/>
      <c r="AI30" s="6"/>
      <c r="AJ30" s="32"/>
      <c r="AK30" s="29" t="s">
        <v>35</v>
      </c>
    </row>
    <row r="31" spans="2:37" ht="18.75" customHeight="1">
      <c r="C31" s="6"/>
      <c r="D31" s="6"/>
      <c r="E31" s="6"/>
      <c r="F31" s="29" t="str">
        <f>IF($B$2="Japanese",AE31,AK31)</f>
        <v>ホンダ</v>
      </c>
      <c r="G31" s="2">
        <v>17700</v>
      </c>
      <c r="H31" s="38">
        <v>19500</v>
      </c>
      <c r="I31" s="38">
        <v>37200</v>
      </c>
      <c r="J31" s="38">
        <v>24800</v>
      </c>
      <c r="K31" s="38">
        <v>62000</v>
      </c>
      <c r="L31" s="53">
        <v>22400</v>
      </c>
      <c r="M31" s="53">
        <v>47200</v>
      </c>
      <c r="N31" s="53">
        <v>84400</v>
      </c>
      <c r="O31" s="53">
        <v>85000</v>
      </c>
      <c r="P31" s="2">
        <v>19200</v>
      </c>
      <c r="Q31" s="58">
        <v>21100</v>
      </c>
      <c r="R31" s="58">
        <v>40300</v>
      </c>
      <c r="S31" s="78">
        <v>21800</v>
      </c>
      <c r="T31" s="58">
        <v>62100</v>
      </c>
      <c r="U31" s="78">
        <v>26900</v>
      </c>
      <c r="V31" s="78">
        <v>48700</v>
      </c>
      <c r="W31" s="58">
        <v>89000</v>
      </c>
      <c r="X31" s="58">
        <v>82000</v>
      </c>
      <c r="AB31" s="6"/>
      <c r="AC31" s="6"/>
      <c r="AD31" s="6"/>
      <c r="AE31" s="29" t="s">
        <v>18</v>
      </c>
      <c r="AH31" s="6"/>
      <c r="AI31" s="6"/>
      <c r="AJ31" s="6"/>
      <c r="AK31" s="29" t="s">
        <v>37</v>
      </c>
    </row>
    <row r="32" spans="2:37" ht="18.75" customHeight="1">
      <c r="C32" s="6"/>
      <c r="D32" s="6"/>
      <c r="E32" s="6"/>
      <c r="F32" s="29" t="str">
        <f t="shared" si="6"/>
        <v>日産</v>
      </c>
      <c r="G32" s="2">
        <v>16900</v>
      </c>
      <c r="H32" s="38">
        <v>19100</v>
      </c>
      <c r="I32" s="38">
        <v>36000</v>
      </c>
      <c r="J32" s="38">
        <v>20900</v>
      </c>
      <c r="K32" s="38">
        <v>56900</v>
      </c>
      <c r="L32" s="53">
        <v>22100</v>
      </c>
      <c r="M32" s="53">
        <v>43000</v>
      </c>
      <c r="N32" s="53">
        <v>79000</v>
      </c>
      <c r="O32" s="53">
        <v>80000</v>
      </c>
      <c r="P32" s="2">
        <v>17200</v>
      </c>
      <c r="Q32" s="58">
        <v>16900</v>
      </c>
      <c r="R32" s="58">
        <v>34100</v>
      </c>
      <c r="S32" s="78">
        <v>18200</v>
      </c>
      <c r="T32" s="58">
        <v>52300</v>
      </c>
      <c r="U32" s="78">
        <v>20800</v>
      </c>
      <c r="V32" s="78">
        <v>39000</v>
      </c>
      <c r="W32" s="58">
        <v>73100</v>
      </c>
      <c r="X32" s="58">
        <v>70000</v>
      </c>
      <c r="AB32" s="6"/>
      <c r="AC32" s="6"/>
      <c r="AD32" s="6"/>
      <c r="AE32" s="29" t="s">
        <v>17</v>
      </c>
      <c r="AH32" s="6"/>
      <c r="AI32" s="6"/>
      <c r="AJ32" s="6"/>
      <c r="AK32" s="29" t="s">
        <v>36</v>
      </c>
    </row>
    <row r="33" spans="2:37" ht="18.75" customHeight="1">
      <c r="C33" s="6"/>
      <c r="D33" s="6"/>
      <c r="E33" s="6"/>
      <c r="F33" s="29" t="str">
        <f t="shared" si="6"/>
        <v>三菱</v>
      </c>
      <c r="G33" s="2">
        <v>17100</v>
      </c>
      <c r="H33" s="38">
        <v>21700</v>
      </c>
      <c r="I33" s="38">
        <v>38800</v>
      </c>
      <c r="J33" s="38">
        <v>17400</v>
      </c>
      <c r="K33" s="38">
        <v>56200</v>
      </c>
      <c r="L33" s="53">
        <v>22100</v>
      </c>
      <c r="M33" s="53">
        <v>39500</v>
      </c>
      <c r="N33" s="53">
        <v>78300</v>
      </c>
      <c r="O33" s="53">
        <v>66000</v>
      </c>
      <c r="P33" s="2">
        <v>13300</v>
      </c>
      <c r="Q33" s="58">
        <v>18900</v>
      </c>
      <c r="R33" s="58">
        <v>32200</v>
      </c>
      <c r="S33" s="78">
        <v>18500</v>
      </c>
      <c r="T33" s="58">
        <v>50700</v>
      </c>
      <c r="U33" s="78">
        <v>20200</v>
      </c>
      <c r="V33" s="78">
        <v>38700</v>
      </c>
      <c r="W33" s="58">
        <v>70900</v>
      </c>
      <c r="X33" s="58">
        <v>70000</v>
      </c>
      <c r="AB33" s="6"/>
      <c r="AC33" s="6"/>
      <c r="AD33" s="6"/>
      <c r="AE33" s="29" t="s">
        <v>19</v>
      </c>
      <c r="AH33" s="6"/>
      <c r="AI33" s="6"/>
      <c r="AJ33" s="6"/>
      <c r="AK33" s="29" t="s">
        <v>38</v>
      </c>
    </row>
    <row r="34" spans="2:37" ht="18.75" customHeight="1">
      <c r="C34" s="6"/>
      <c r="D34" s="6"/>
      <c r="E34" s="6"/>
      <c r="F34" s="29" t="str">
        <f t="shared" si="6"/>
        <v>いすゞ</v>
      </c>
      <c r="G34" s="56">
        <v>13000</v>
      </c>
      <c r="H34" s="46">
        <v>15100</v>
      </c>
      <c r="I34" s="46">
        <v>28100</v>
      </c>
      <c r="J34" s="46">
        <v>12800</v>
      </c>
      <c r="K34" s="46">
        <v>40900</v>
      </c>
      <c r="L34" s="59">
        <v>10900</v>
      </c>
      <c r="M34" s="59">
        <v>23700</v>
      </c>
      <c r="N34" s="59">
        <v>51800</v>
      </c>
      <c r="O34" s="59">
        <v>45000</v>
      </c>
      <c r="P34" s="56">
        <v>9500</v>
      </c>
      <c r="Q34" s="78">
        <v>9800</v>
      </c>
      <c r="R34" s="78">
        <v>19300</v>
      </c>
      <c r="S34" s="78">
        <v>10300</v>
      </c>
      <c r="T34" s="78">
        <v>29600</v>
      </c>
      <c r="U34" s="78">
        <v>11300</v>
      </c>
      <c r="V34" s="78">
        <v>21600</v>
      </c>
      <c r="W34" s="78">
        <v>40900</v>
      </c>
      <c r="X34" s="78">
        <v>41500</v>
      </c>
      <c r="AB34" s="6"/>
      <c r="AC34" s="6"/>
      <c r="AD34" s="6"/>
      <c r="AE34" s="71" t="s">
        <v>118</v>
      </c>
      <c r="AH34" s="6"/>
      <c r="AI34" s="6"/>
      <c r="AJ34" s="6"/>
      <c r="AK34" s="71" t="s">
        <v>119</v>
      </c>
    </row>
    <row r="35" spans="2:37" ht="18.75" customHeight="1">
      <c r="C35" s="6"/>
      <c r="D35" s="6"/>
      <c r="E35" s="6"/>
      <c r="F35" s="29" t="str">
        <f t="shared" si="6"/>
        <v>その他国内OEM</v>
      </c>
      <c r="G35" s="2">
        <v>15400</v>
      </c>
      <c r="H35" s="38">
        <v>16900</v>
      </c>
      <c r="I35" s="38">
        <v>32300</v>
      </c>
      <c r="J35" s="38">
        <v>17000</v>
      </c>
      <c r="K35" s="38">
        <v>49300</v>
      </c>
      <c r="L35" s="53">
        <v>15600</v>
      </c>
      <c r="M35" s="53">
        <v>32600</v>
      </c>
      <c r="N35" s="53">
        <v>64900</v>
      </c>
      <c r="O35" s="53">
        <v>73800</v>
      </c>
      <c r="P35" s="2">
        <v>16200</v>
      </c>
      <c r="Q35" s="58">
        <v>16600</v>
      </c>
      <c r="R35" s="58">
        <v>32800</v>
      </c>
      <c r="S35" s="78">
        <v>16900</v>
      </c>
      <c r="T35" s="58">
        <v>49700</v>
      </c>
      <c r="U35" s="78">
        <v>19700</v>
      </c>
      <c r="V35" s="78">
        <v>36600</v>
      </c>
      <c r="W35" s="58">
        <v>69400</v>
      </c>
      <c r="X35" s="58">
        <v>74500</v>
      </c>
      <c r="AB35" s="6"/>
      <c r="AC35" s="6"/>
      <c r="AD35" s="6"/>
      <c r="AE35" s="29" t="s">
        <v>114</v>
      </c>
      <c r="AH35" s="6"/>
      <c r="AI35" s="6"/>
      <c r="AJ35" s="6"/>
      <c r="AK35" s="29" t="s">
        <v>113</v>
      </c>
    </row>
    <row r="36" spans="2:37" ht="18.75" customHeight="1">
      <c r="C36" s="6"/>
      <c r="D36" s="6"/>
      <c r="E36" s="6" t="str">
        <f t="shared" ref="E36:E39" si="7">IF($B$2="Japanese",AD36,AJ36)</f>
        <v>国内他社</v>
      </c>
      <c r="F36" s="33"/>
      <c r="G36" s="2">
        <v>115300</v>
      </c>
      <c r="H36" s="38">
        <v>134600</v>
      </c>
      <c r="I36" s="38">
        <v>249900</v>
      </c>
      <c r="J36" s="38">
        <v>136300</v>
      </c>
      <c r="K36" s="38">
        <v>386200</v>
      </c>
      <c r="L36" s="53">
        <v>140900</v>
      </c>
      <c r="M36" s="53">
        <v>277200</v>
      </c>
      <c r="N36" s="53">
        <v>527100</v>
      </c>
      <c r="O36" s="53">
        <v>533800</v>
      </c>
      <c r="P36" s="2">
        <v>118900</v>
      </c>
      <c r="Q36" s="58">
        <v>131000</v>
      </c>
      <c r="R36" s="58">
        <v>249900</v>
      </c>
      <c r="S36" s="78">
        <v>133700</v>
      </c>
      <c r="T36" s="58">
        <v>383600</v>
      </c>
      <c r="U36" s="78">
        <v>147900</v>
      </c>
      <c r="V36" s="78">
        <v>281600</v>
      </c>
      <c r="W36" s="58">
        <v>531500</v>
      </c>
      <c r="X36" s="58">
        <v>548000</v>
      </c>
      <c r="AB36" s="6"/>
      <c r="AC36" s="6"/>
      <c r="AD36" s="6" t="s">
        <v>20</v>
      </c>
      <c r="AE36" s="33"/>
      <c r="AH36" s="6"/>
      <c r="AI36" s="6"/>
      <c r="AJ36" s="6" t="s">
        <v>39</v>
      </c>
      <c r="AK36" s="33"/>
    </row>
    <row r="37" spans="2:37" s="3" customFormat="1" ht="18.75" customHeight="1">
      <c r="B37" s="4"/>
      <c r="C37" s="6"/>
      <c r="D37" s="6"/>
      <c r="E37" s="9" t="str">
        <f t="shared" si="7"/>
        <v>VW &amp; Audi</v>
      </c>
      <c r="F37" s="21"/>
      <c r="G37" s="2">
        <v>48000</v>
      </c>
      <c r="H37" s="38">
        <v>52200</v>
      </c>
      <c r="I37" s="38">
        <v>100200</v>
      </c>
      <c r="J37" s="38">
        <v>48700</v>
      </c>
      <c r="K37" s="38">
        <v>148900</v>
      </c>
      <c r="L37" s="53">
        <v>45100</v>
      </c>
      <c r="M37" s="53">
        <v>93800</v>
      </c>
      <c r="N37" s="53">
        <v>194000</v>
      </c>
      <c r="O37" s="53">
        <v>155000</v>
      </c>
      <c r="P37" s="2">
        <v>43500</v>
      </c>
      <c r="Q37" s="58">
        <v>35400</v>
      </c>
      <c r="R37" s="58">
        <v>78900</v>
      </c>
      <c r="S37" s="78">
        <v>41100</v>
      </c>
      <c r="T37" s="58">
        <v>120000</v>
      </c>
      <c r="U37" s="78">
        <v>38100</v>
      </c>
      <c r="V37" s="78">
        <v>79200</v>
      </c>
      <c r="W37" s="58">
        <v>158100</v>
      </c>
      <c r="X37" s="58">
        <v>134000</v>
      </c>
      <c r="AB37" s="6"/>
      <c r="AC37" s="6"/>
      <c r="AD37" s="9" t="s">
        <v>5</v>
      </c>
      <c r="AE37" s="21"/>
      <c r="AF37" s="4"/>
      <c r="AG37" s="4"/>
      <c r="AH37" s="6"/>
      <c r="AI37" s="6"/>
      <c r="AJ37" s="9" t="s">
        <v>5</v>
      </c>
      <c r="AK37" s="21"/>
    </row>
    <row r="38" spans="2:37" s="3" customFormat="1" ht="18.75" customHeight="1">
      <c r="B38" s="4"/>
      <c r="C38" s="6"/>
      <c r="D38" s="6"/>
      <c r="E38" s="6" t="str">
        <f t="shared" si="7"/>
        <v>Stellantis</v>
      </c>
      <c r="F38" s="34"/>
      <c r="G38" s="2">
        <v>71900</v>
      </c>
      <c r="H38" s="38">
        <v>70100</v>
      </c>
      <c r="I38" s="38">
        <v>142000</v>
      </c>
      <c r="J38" s="38">
        <v>68100</v>
      </c>
      <c r="K38" s="38">
        <v>210100</v>
      </c>
      <c r="L38" s="53">
        <v>71800</v>
      </c>
      <c r="M38" s="53">
        <v>139900</v>
      </c>
      <c r="N38" s="53">
        <v>281900</v>
      </c>
      <c r="O38" s="53">
        <v>235000</v>
      </c>
      <c r="P38" s="2">
        <v>58500</v>
      </c>
      <c r="Q38" s="58">
        <v>55000</v>
      </c>
      <c r="R38" s="58">
        <v>113500</v>
      </c>
      <c r="S38" s="78">
        <v>52600</v>
      </c>
      <c r="T38" s="58">
        <v>166100</v>
      </c>
      <c r="U38" s="78">
        <v>55200</v>
      </c>
      <c r="V38" s="78">
        <v>107800</v>
      </c>
      <c r="W38" s="58">
        <v>221300</v>
      </c>
      <c r="X38" s="58">
        <v>195000</v>
      </c>
      <c r="AB38" s="6"/>
      <c r="AC38" s="6"/>
      <c r="AD38" s="6" t="s">
        <v>98</v>
      </c>
      <c r="AE38" s="34"/>
      <c r="AF38" s="4"/>
      <c r="AG38" s="4"/>
      <c r="AH38" s="6"/>
      <c r="AI38" s="6"/>
      <c r="AJ38" s="6" t="s">
        <v>98</v>
      </c>
      <c r="AK38" s="34"/>
    </row>
    <row r="39" spans="2:37" s="3" customFormat="1" ht="18.75" customHeight="1">
      <c r="B39" s="4"/>
      <c r="C39" s="6"/>
      <c r="D39" s="32"/>
      <c r="E39" s="9" t="str">
        <f t="shared" si="7"/>
        <v>その他欧米OEM</v>
      </c>
      <c r="F39" s="21"/>
      <c r="G39" s="2">
        <v>56600</v>
      </c>
      <c r="H39" s="38">
        <v>48500</v>
      </c>
      <c r="I39" s="38">
        <v>105100</v>
      </c>
      <c r="J39" s="38">
        <v>52500</v>
      </c>
      <c r="K39" s="38">
        <v>157600</v>
      </c>
      <c r="L39" s="53">
        <v>25900</v>
      </c>
      <c r="M39" s="53">
        <v>78400</v>
      </c>
      <c r="N39" s="53">
        <v>183500</v>
      </c>
      <c r="O39" s="53">
        <v>153900</v>
      </c>
      <c r="P39" s="2">
        <v>41400</v>
      </c>
      <c r="Q39" s="58">
        <v>32800</v>
      </c>
      <c r="R39" s="58">
        <v>74200</v>
      </c>
      <c r="S39" s="78">
        <v>36700</v>
      </c>
      <c r="T39" s="58">
        <v>110900</v>
      </c>
      <c r="U39" s="78">
        <v>36000</v>
      </c>
      <c r="V39" s="78">
        <v>72700</v>
      </c>
      <c r="W39" s="58">
        <v>146900</v>
      </c>
      <c r="X39" s="58">
        <v>133000</v>
      </c>
      <c r="AB39" s="6"/>
      <c r="AC39" s="32"/>
      <c r="AD39" s="9" t="s">
        <v>87</v>
      </c>
      <c r="AE39" s="21"/>
      <c r="AF39" s="4"/>
      <c r="AG39" s="4"/>
      <c r="AH39" s="6"/>
      <c r="AI39" s="32"/>
      <c r="AJ39" s="9" t="s">
        <v>86</v>
      </c>
      <c r="AK39" s="21"/>
    </row>
    <row r="40" spans="2:37" s="3" customFormat="1" ht="18.75" customHeight="1">
      <c r="B40" s="4"/>
      <c r="C40" s="6"/>
      <c r="D40" s="6"/>
      <c r="E40" s="6"/>
      <c r="F40" s="35" t="str">
        <f t="shared" ref="F40:F43" si="8">IF($B$2="Japanese",AE40,AK40)</f>
        <v>第一汽車</v>
      </c>
      <c r="G40" s="2">
        <v>9900</v>
      </c>
      <c r="H40" s="38">
        <v>13500</v>
      </c>
      <c r="I40" s="38">
        <v>23400</v>
      </c>
      <c r="J40" s="38">
        <v>12100</v>
      </c>
      <c r="K40" s="38">
        <v>35500</v>
      </c>
      <c r="L40" s="53">
        <v>8200</v>
      </c>
      <c r="M40" s="53">
        <v>20300</v>
      </c>
      <c r="N40" s="53">
        <v>43700</v>
      </c>
      <c r="O40" s="53">
        <v>48000</v>
      </c>
      <c r="P40" s="2">
        <v>12600</v>
      </c>
      <c r="Q40" s="58">
        <v>12500</v>
      </c>
      <c r="R40" s="58">
        <v>25100</v>
      </c>
      <c r="S40" s="78">
        <v>11000</v>
      </c>
      <c r="T40" s="58">
        <v>36100</v>
      </c>
      <c r="U40" s="78">
        <v>11800</v>
      </c>
      <c r="V40" s="78">
        <v>22800</v>
      </c>
      <c r="W40" s="58">
        <v>47900</v>
      </c>
      <c r="X40" s="58">
        <v>45000</v>
      </c>
      <c r="AB40" s="6"/>
      <c r="AC40" s="6"/>
      <c r="AD40" s="6"/>
      <c r="AE40" s="35" t="s">
        <v>22</v>
      </c>
      <c r="AF40" s="4"/>
      <c r="AG40" s="4"/>
      <c r="AH40" s="6"/>
      <c r="AI40" s="6"/>
      <c r="AJ40" s="6"/>
      <c r="AK40" s="35" t="s">
        <v>49</v>
      </c>
    </row>
    <row r="41" spans="2:37" s="3" customFormat="1" ht="18.75" customHeight="1">
      <c r="B41" s="4"/>
      <c r="C41" s="6"/>
      <c r="D41" s="6"/>
      <c r="E41" s="6"/>
      <c r="F41" s="35" t="str">
        <f t="shared" si="8"/>
        <v>吉利汽車</v>
      </c>
      <c r="G41" s="56">
        <v>7000</v>
      </c>
      <c r="H41" s="46">
        <f>I41-G41</f>
        <v>9600</v>
      </c>
      <c r="I41" s="46">
        <v>16600</v>
      </c>
      <c r="J41" s="46">
        <f>K41-I41</f>
        <v>13500</v>
      </c>
      <c r="K41" s="46">
        <v>30100</v>
      </c>
      <c r="L41" s="56">
        <f t="shared" ref="L41:L43" si="9">N41-K41</f>
        <v>12100</v>
      </c>
      <c r="M41" s="56">
        <f t="shared" ref="M41:M43" si="10">N41-I41</f>
        <v>25600</v>
      </c>
      <c r="N41" s="56">
        <v>42200</v>
      </c>
      <c r="O41" s="59">
        <v>43000</v>
      </c>
      <c r="P41" s="56">
        <v>11700</v>
      </c>
      <c r="Q41" s="58">
        <v>16000</v>
      </c>
      <c r="R41" s="58">
        <v>27700</v>
      </c>
      <c r="S41" s="78">
        <v>15100</v>
      </c>
      <c r="T41" s="58">
        <v>42800</v>
      </c>
      <c r="U41" s="78">
        <v>12300</v>
      </c>
      <c r="V41" s="78">
        <v>27400</v>
      </c>
      <c r="W41" s="58">
        <v>55100</v>
      </c>
      <c r="X41" s="58">
        <v>48000</v>
      </c>
      <c r="AB41" s="6"/>
      <c r="AC41" s="6"/>
      <c r="AD41" s="6"/>
      <c r="AE41" s="68" t="s">
        <v>116</v>
      </c>
      <c r="AF41" s="4"/>
      <c r="AG41" s="4"/>
      <c r="AH41" s="6"/>
      <c r="AI41" s="6"/>
      <c r="AJ41" s="6"/>
      <c r="AK41" s="68" t="s">
        <v>117</v>
      </c>
    </row>
    <row r="42" spans="2:37" s="3" customFormat="1" ht="18.75" customHeight="1">
      <c r="B42" s="4"/>
      <c r="C42" s="6"/>
      <c r="D42" s="6"/>
      <c r="E42" s="32"/>
      <c r="F42" s="29" t="str">
        <f>IF($B$2="Japanese",AE42,AK42)</f>
        <v>長安汽車</v>
      </c>
      <c r="G42" s="2">
        <v>9800</v>
      </c>
      <c r="H42" s="38">
        <v>13900</v>
      </c>
      <c r="I42" s="38">
        <v>23700</v>
      </c>
      <c r="J42" s="38">
        <v>16300</v>
      </c>
      <c r="K42" s="38">
        <v>40000</v>
      </c>
      <c r="L42" s="53">
        <v>7600</v>
      </c>
      <c r="M42" s="53">
        <v>23900</v>
      </c>
      <c r="N42" s="53">
        <v>47600</v>
      </c>
      <c r="O42" s="53">
        <v>40000</v>
      </c>
      <c r="P42" s="2">
        <v>9700</v>
      </c>
      <c r="Q42" s="58">
        <v>9300</v>
      </c>
      <c r="R42" s="58">
        <v>19000</v>
      </c>
      <c r="S42" s="78">
        <v>14100</v>
      </c>
      <c r="T42" s="58">
        <v>33100</v>
      </c>
      <c r="U42" s="78">
        <v>14600</v>
      </c>
      <c r="V42" s="78">
        <v>28700</v>
      </c>
      <c r="W42" s="58">
        <v>47700</v>
      </c>
      <c r="X42" s="58">
        <v>37000</v>
      </c>
      <c r="AB42" s="6"/>
      <c r="AC42" s="6"/>
      <c r="AD42" s="32"/>
      <c r="AE42" s="29" t="s">
        <v>21</v>
      </c>
      <c r="AF42" s="4"/>
      <c r="AG42" s="4"/>
      <c r="AH42" s="6"/>
      <c r="AI42" s="6"/>
      <c r="AJ42" s="32"/>
      <c r="AK42" s="29" t="s">
        <v>40</v>
      </c>
    </row>
    <row r="43" spans="2:37" s="3" customFormat="1" ht="18.75" customHeight="1">
      <c r="B43" s="4"/>
      <c r="C43" s="6"/>
      <c r="D43" s="6"/>
      <c r="E43" s="6"/>
      <c r="F43" s="35" t="str">
        <f t="shared" si="8"/>
        <v>その他中国民族系OEM</v>
      </c>
      <c r="G43" s="56">
        <v>17300</v>
      </c>
      <c r="H43" s="46">
        <f>I43-G43</f>
        <v>22100</v>
      </c>
      <c r="I43" s="46">
        <v>39400</v>
      </c>
      <c r="J43" s="46">
        <f>K43-I43</f>
        <v>27400</v>
      </c>
      <c r="K43" s="46">
        <v>66800</v>
      </c>
      <c r="L43" s="56">
        <f t="shared" si="9"/>
        <v>17900</v>
      </c>
      <c r="M43" s="56">
        <f t="shared" si="10"/>
        <v>45300</v>
      </c>
      <c r="N43" s="56">
        <v>84700</v>
      </c>
      <c r="O43" s="59">
        <v>81000</v>
      </c>
      <c r="P43" s="56">
        <v>17700</v>
      </c>
      <c r="Q43" s="58">
        <v>18700</v>
      </c>
      <c r="R43" s="58">
        <v>36400</v>
      </c>
      <c r="S43" s="78">
        <v>19200</v>
      </c>
      <c r="T43" s="58">
        <v>55600</v>
      </c>
      <c r="U43" s="78">
        <v>16400</v>
      </c>
      <c r="V43" s="78">
        <v>35600</v>
      </c>
      <c r="W43" s="58">
        <v>72000</v>
      </c>
      <c r="X43" s="58">
        <v>105000</v>
      </c>
      <c r="AB43" s="6"/>
      <c r="AC43" s="6"/>
      <c r="AD43" s="6"/>
      <c r="AE43" s="29" t="s">
        <v>95</v>
      </c>
      <c r="AF43" s="4"/>
      <c r="AG43" s="4"/>
      <c r="AH43" s="6"/>
      <c r="AI43" s="6"/>
      <c r="AJ43" s="6"/>
      <c r="AK43" s="29" t="s">
        <v>94</v>
      </c>
    </row>
    <row r="44" spans="2:37" s="3" customFormat="1" ht="18.75" customHeight="1">
      <c r="B44" s="4"/>
      <c r="C44" s="6"/>
      <c r="D44" s="6"/>
      <c r="E44" s="30" t="str">
        <f t="shared" ref="E44:E45" si="11">IF($B$2="Japanese",AD44,AJ44)</f>
        <v>中国民族系</v>
      </c>
      <c r="F44" s="8"/>
      <c r="G44" s="2">
        <v>44200</v>
      </c>
      <c r="H44" s="38">
        <v>59000</v>
      </c>
      <c r="I44" s="38">
        <v>103200</v>
      </c>
      <c r="J44" s="38">
        <v>69300</v>
      </c>
      <c r="K44" s="38">
        <v>172500</v>
      </c>
      <c r="L44" s="53">
        <v>45900</v>
      </c>
      <c r="M44" s="53">
        <v>115200</v>
      </c>
      <c r="N44" s="53">
        <v>218400</v>
      </c>
      <c r="O44" s="53">
        <v>212000</v>
      </c>
      <c r="P44" s="2">
        <v>51900</v>
      </c>
      <c r="Q44" s="58">
        <v>56400</v>
      </c>
      <c r="R44" s="58">
        <v>108300</v>
      </c>
      <c r="S44" s="78">
        <v>59400</v>
      </c>
      <c r="T44" s="58">
        <v>167700</v>
      </c>
      <c r="U44" s="78">
        <v>55200</v>
      </c>
      <c r="V44" s="78">
        <v>114600</v>
      </c>
      <c r="W44" s="58">
        <v>222900</v>
      </c>
      <c r="X44" s="58">
        <v>235000</v>
      </c>
      <c r="AB44" s="6"/>
      <c r="AC44" s="6"/>
      <c r="AD44" s="30" t="s">
        <v>23</v>
      </c>
      <c r="AE44" s="8"/>
      <c r="AF44" s="4"/>
      <c r="AG44" s="4"/>
      <c r="AH44" s="6"/>
      <c r="AI44" s="6"/>
      <c r="AJ44" s="30" t="s">
        <v>41</v>
      </c>
      <c r="AK44" s="8"/>
    </row>
    <row r="45" spans="2:37" ht="18.75" customHeight="1">
      <c r="C45" s="6"/>
      <c r="D45" s="6"/>
      <c r="E45" s="30" t="str">
        <f t="shared" si="11"/>
        <v>その他</v>
      </c>
      <c r="F45" s="8"/>
      <c r="G45" s="2">
        <v>29900</v>
      </c>
      <c r="H45" s="38">
        <v>29600</v>
      </c>
      <c r="I45" s="38">
        <v>59500</v>
      </c>
      <c r="J45" s="38">
        <v>30000</v>
      </c>
      <c r="K45" s="67">
        <v>89500</v>
      </c>
      <c r="L45" s="53">
        <v>61900</v>
      </c>
      <c r="M45" s="53">
        <v>91900</v>
      </c>
      <c r="N45" s="53">
        <v>151400</v>
      </c>
      <c r="O45" s="53">
        <v>190200</v>
      </c>
      <c r="P45" s="2">
        <v>35500</v>
      </c>
      <c r="Q45" s="58">
        <v>35800</v>
      </c>
      <c r="R45" s="58">
        <v>71300</v>
      </c>
      <c r="S45" s="78">
        <v>38700</v>
      </c>
      <c r="T45" s="58">
        <v>110000</v>
      </c>
      <c r="U45" s="78">
        <v>40500</v>
      </c>
      <c r="V45" s="78">
        <v>79200</v>
      </c>
      <c r="W45" s="58">
        <v>150500</v>
      </c>
      <c r="X45" s="58">
        <v>190000</v>
      </c>
      <c r="AB45" s="6"/>
      <c r="AC45" s="6"/>
      <c r="AD45" s="30" t="s">
        <v>24</v>
      </c>
      <c r="AE45" s="8"/>
      <c r="AH45" s="6"/>
      <c r="AI45" s="6"/>
      <c r="AJ45" s="30" t="s">
        <v>42</v>
      </c>
      <c r="AK45" s="8"/>
    </row>
    <row r="46" spans="2:37" ht="18.75" customHeight="1">
      <c r="C46" s="6"/>
      <c r="D46" s="30" t="str">
        <f t="shared" ref="C46:D48" si="12">IF($B$2="Japanese",AC46,AI46)</f>
        <v>自動車部品計</v>
      </c>
      <c r="E46" s="7"/>
      <c r="F46" s="8"/>
      <c r="G46" s="2">
        <v>1163400</v>
      </c>
      <c r="H46" s="38">
        <v>1228700</v>
      </c>
      <c r="I46" s="38">
        <v>2392100</v>
      </c>
      <c r="J46" s="38">
        <v>1237000</v>
      </c>
      <c r="K46" s="38">
        <v>3629100</v>
      </c>
      <c r="L46" s="53">
        <v>1145400</v>
      </c>
      <c r="M46" s="53">
        <v>2382400</v>
      </c>
      <c r="N46" s="53">
        <v>4774500</v>
      </c>
      <c r="O46" s="53">
        <v>4800000</v>
      </c>
      <c r="P46" s="2">
        <v>1157000</v>
      </c>
      <c r="Q46" s="58">
        <v>1140100</v>
      </c>
      <c r="R46" s="58">
        <v>2297100</v>
      </c>
      <c r="S46" s="78">
        <v>1217800</v>
      </c>
      <c r="T46" s="58">
        <v>3514900</v>
      </c>
      <c r="U46" s="78">
        <v>1260800</v>
      </c>
      <c r="V46" s="78">
        <v>2478600</v>
      </c>
      <c r="W46" s="58">
        <v>4775700</v>
      </c>
      <c r="X46" s="58">
        <v>4775000</v>
      </c>
      <c r="AB46" s="6"/>
      <c r="AC46" s="30" t="s">
        <v>66</v>
      </c>
      <c r="AD46" s="7"/>
      <c r="AE46" s="8"/>
      <c r="AH46" s="6"/>
      <c r="AI46" s="30" t="s">
        <v>67</v>
      </c>
      <c r="AJ46" s="7"/>
      <c r="AK46" s="8"/>
    </row>
    <row r="47" spans="2:37" ht="18.75" customHeight="1">
      <c r="C47" s="36"/>
      <c r="D47" s="9" t="str">
        <f t="shared" si="12"/>
        <v>エナジーソリューション他</v>
      </c>
      <c r="E47" s="20"/>
      <c r="F47" s="21"/>
      <c r="G47" s="2">
        <v>28200</v>
      </c>
      <c r="H47" s="38">
        <v>34300</v>
      </c>
      <c r="I47" s="38">
        <v>62500</v>
      </c>
      <c r="J47" s="38">
        <v>37100</v>
      </c>
      <c r="K47" s="38">
        <v>99600</v>
      </c>
      <c r="L47" s="53">
        <v>35400</v>
      </c>
      <c r="M47" s="53">
        <v>72500</v>
      </c>
      <c r="N47" s="53">
        <v>135000</v>
      </c>
      <c r="O47" s="53">
        <v>120000</v>
      </c>
      <c r="P47" s="2">
        <v>27100</v>
      </c>
      <c r="Q47" s="58">
        <v>28200</v>
      </c>
      <c r="R47" s="58">
        <v>55300</v>
      </c>
      <c r="S47" s="78">
        <v>31900</v>
      </c>
      <c r="T47" s="58">
        <v>87200</v>
      </c>
      <c r="U47" s="78">
        <v>33100</v>
      </c>
      <c r="V47" s="78">
        <v>65000</v>
      </c>
      <c r="W47" s="58">
        <v>120300</v>
      </c>
      <c r="X47" s="58">
        <v>125000</v>
      </c>
      <c r="AB47" s="36"/>
      <c r="AC47" s="9" t="s">
        <v>88</v>
      </c>
      <c r="AD47" s="20"/>
      <c r="AE47" s="21"/>
      <c r="AH47" s="36"/>
      <c r="AI47" s="9" t="s">
        <v>56</v>
      </c>
      <c r="AJ47" s="20"/>
      <c r="AK47" s="21"/>
    </row>
    <row r="48" spans="2:37" ht="18.75" customHeight="1">
      <c r="C48" s="30" t="str">
        <f t="shared" si="12"/>
        <v>合計</v>
      </c>
      <c r="D48" s="37"/>
      <c r="E48" s="7"/>
      <c r="F48" s="8"/>
      <c r="G48" s="2">
        <v>1191700</v>
      </c>
      <c r="H48" s="38">
        <v>1263000</v>
      </c>
      <c r="I48" s="38">
        <v>2454700</v>
      </c>
      <c r="J48" s="38">
        <v>1274000</v>
      </c>
      <c r="K48" s="38">
        <v>3728700</v>
      </c>
      <c r="L48" s="53">
        <v>1180800</v>
      </c>
      <c r="M48" s="53">
        <v>2454800</v>
      </c>
      <c r="N48" s="53">
        <v>4909500</v>
      </c>
      <c r="O48" s="53">
        <v>4920000</v>
      </c>
      <c r="P48" s="2">
        <v>1184100</v>
      </c>
      <c r="Q48" s="58">
        <v>1168400</v>
      </c>
      <c r="R48" s="58">
        <v>2352500</v>
      </c>
      <c r="S48" s="78">
        <v>1249600</v>
      </c>
      <c r="T48" s="58">
        <v>3602100</v>
      </c>
      <c r="U48" s="78">
        <v>1294000</v>
      </c>
      <c r="V48" s="78">
        <v>2543600</v>
      </c>
      <c r="W48" s="58">
        <v>4896100</v>
      </c>
      <c r="X48" s="58">
        <v>4900000</v>
      </c>
      <c r="AB48" s="30" t="s">
        <v>6</v>
      </c>
      <c r="AC48" s="37"/>
      <c r="AD48" s="7"/>
      <c r="AE48" s="8"/>
      <c r="AH48" s="30" t="s">
        <v>0</v>
      </c>
      <c r="AI48" s="37"/>
      <c r="AJ48" s="7"/>
      <c r="AK48" s="8"/>
    </row>
    <row r="49" spans="2:37" s="40" customFormat="1" ht="18.75" customHeight="1">
      <c r="B49" s="1" t="str">
        <f t="shared" ref="B49" si="13">IF($B$2="Japanese",AA49,AG49)</f>
        <v>5.製品別売上収益</v>
      </c>
      <c r="C49" s="39"/>
      <c r="D49" s="39"/>
      <c r="E49" s="39"/>
      <c r="F49" s="39"/>
      <c r="G49" s="3"/>
      <c r="H49" s="3"/>
      <c r="I49" s="3"/>
      <c r="J49" s="3"/>
      <c r="K49" s="3"/>
      <c r="L49" s="55"/>
      <c r="M49" s="55"/>
      <c r="N49" s="55"/>
      <c r="O49" s="55"/>
      <c r="P49" s="3"/>
      <c r="Q49" s="3"/>
      <c r="R49" s="3"/>
      <c r="S49" s="3"/>
      <c r="T49" s="3"/>
      <c r="U49" s="3"/>
      <c r="V49" s="3"/>
      <c r="W49" s="55"/>
      <c r="X49" s="55"/>
      <c r="AA49" s="4" t="s">
        <v>104</v>
      </c>
      <c r="AB49" s="4"/>
      <c r="AC49" s="4"/>
      <c r="AD49" s="4"/>
      <c r="AE49" s="4"/>
      <c r="AF49" s="39"/>
      <c r="AG49" s="39" t="s">
        <v>105</v>
      </c>
      <c r="AH49" s="39"/>
      <c r="AI49" s="39"/>
      <c r="AJ49" s="39"/>
      <c r="AK49" s="39"/>
    </row>
    <row r="50" spans="2:37" s="3" customFormat="1" ht="18.75" customHeight="1">
      <c r="B50" s="4"/>
      <c r="C50" s="45"/>
      <c r="D50" s="28"/>
      <c r="E50" s="9" t="str">
        <f t="shared" ref="E50:E53" si="14">IF($B$2="Japanese",AD50,AJ50)</f>
        <v>パワートレイン関連</v>
      </c>
      <c r="F50" s="21"/>
      <c r="G50" s="2">
        <v>671000</v>
      </c>
      <c r="H50" s="38">
        <v>697000</v>
      </c>
      <c r="I50" s="38">
        <v>1368000</v>
      </c>
      <c r="J50" s="38">
        <f>+K50-I50</f>
        <v>700600</v>
      </c>
      <c r="K50" s="38">
        <v>2068600</v>
      </c>
      <c r="L50" s="53">
        <v>654100</v>
      </c>
      <c r="M50" s="53">
        <v>1354700</v>
      </c>
      <c r="N50" s="53">
        <v>2722700</v>
      </c>
      <c r="O50" s="53">
        <v>2690000</v>
      </c>
      <c r="P50" s="2">
        <v>661500</v>
      </c>
      <c r="Q50" s="58">
        <v>636700</v>
      </c>
      <c r="R50" s="58">
        <v>1298200</v>
      </c>
      <c r="S50" s="78">
        <v>685200</v>
      </c>
      <c r="T50" s="58">
        <v>1983400</v>
      </c>
      <c r="U50" s="78">
        <v>696700</v>
      </c>
      <c r="V50" s="78">
        <v>1381900</v>
      </c>
      <c r="W50" s="58">
        <v>2680100</v>
      </c>
      <c r="X50" s="58">
        <v>2685000</v>
      </c>
      <c r="AB50" s="45"/>
      <c r="AC50" s="28"/>
      <c r="AD50" s="9" t="s">
        <v>68</v>
      </c>
      <c r="AE50" s="21"/>
      <c r="AF50" s="4"/>
      <c r="AG50" s="4"/>
      <c r="AH50" s="45"/>
      <c r="AI50" s="28"/>
      <c r="AJ50" s="9" t="s">
        <v>72</v>
      </c>
      <c r="AK50" s="21"/>
    </row>
    <row r="51" spans="2:37" s="3" customFormat="1" ht="18.75" customHeight="1">
      <c r="B51" s="4"/>
      <c r="C51" s="6"/>
      <c r="D51" s="6"/>
      <c r="E51" s="30" t="str">
        <f t="shared" si="14"/>
        <v>走行安全関連</v>
      </c>
      <c r="F51" s="8"/>
      <c r="G51" s="2">
        <v>239000</v>
      </c>
      <c r="H51" s="38">
        <v>252700</v>
      </c>
      <c r="I51" s="38">
        <v>491700</v>
      </c>
      <c r="J51" s="38">
        <f t="shared" ref="J51:J56" si="15">+K51-I51</f>
        <v>260500</v>
      </c>
      <c r="K51" s="38">
        <v>752200</v>
      </c>
      <c r="L51" s="53">
        <v>236900</v>
      </c>
      <c r="M51" s="53">
        <v>497400</v>
      </c>
      <c r="N51" s="53">
        <v>989100</v>
      </c>
      <c r="O51" s="53">
        <v>1050000</v>
      </c>
      <c r="P51" s="2">
        <v>242700</v>
      </c>
      <c r="Q51" s="58">
        <v>249200</v>
      </c>
      <c r="R51" s="58">
        <v>491900</v>
      </c>
      <c r="S51" s="78">
        <v>249400</v>
      </c>
      <c r="T51" s="58">
        <v>741300</v>
      </c>
      <c r="U51" s="78">
        <v>273100</v>
      </c>
      <c r="V51" s="78">
        <v>522500</v>
      </c>
      <c r="W51" s="58">
        <v>1014400</v>
      </c>
      <c r="X51" s="58">
        <v>1045000</v>
      </c>
      <c r="AB51" s="6"/>
      <c r="AC51" s="6"/>
      <c r="AD51" s="30" t="s">
        <v>69</v>
      </c>
      <c r="AE51" s="8"/>
      <c r="AF51" s="4"/>
      <c r="AG51" s="4"/>
      <c r="AH51" s="6"/>
      <c r="AI51" s="6"/>
      <c r="AJ51" s="30" t="s">
        <v>111</v>
      </c>
      <c r="AK51" s="8"/>
    </row>
    <row r="52" spans="2:37" s="3" customFormat="1" ht="18.75" customHeight="1">
      <c r="B52" s="4"/>
      <c r="C52" s="6"/>
      <c r="D52" s="6"/>
      <c r="E52" s="30" t="str">
        <f t="shared" si="14"/>
        <v>車体関連</v>
      </c>
      <c r="F52" s="8"/>
      <c r="G52" s="56">
        <v>224900</v>
      </c>
      <c r="H52" s="38">
        <v>239900</v>
      </c>
      <c r="I52" s="46">
        <v>464800</v>
      </c>
      <c r="J52" s="38">
        <f t="shared" si="15"/>
        <v>248300</v>
      </c>
      <c r="K52" s="46">
        <v>713100</v>
      </c>
      <c r="L52" s="53">
        <v>226100</v>
      </c>
      <c r="M52" s="53">
        <v>474400</v>
      </c>
      <c r="N52" s="59">
        <v>939200</v>
      </c>
      <c r="O52" s="59">
        <v>950000</v>
      </c>
      <c r="P52" s="56">
        <v>225300</v>
      </c>
      <c r="Q52" s="58">
        <v>222300</v>
      </c>
      <c r="R52" s="58">
        <v>447600</v>
      </c>
      <c r="S52" s="78">
        <v>241000</v>
      </c>
      <c r="T52" s="58">
        <v>688600</v>
      </c>
      <c r="U52" s="78">
        <v>249200</v>
      </c>
      <c r="V52" s="78">
        <v>490200</v>
      </c>
      <c r="W52" s="58">
        <v>937800</v>
      </c>
      <c r="X52" s="58">
        <v>920000</v>
      </c>
      <c r="AB52" s="6"/>
      <c r="AC52" s="6"/>
      <c r="AD52" s="30" t="s">
        <v>70</v>
      </c>
      <c r="AE52" s="8"/>
      <c r="AF52" s="4"/>
      <c r="AG52" s="4"/>
      <c r="AH52" s="6"/>
      <c r="AI52" s="6"/>
      <c r="AJ52" s="30" t="s">
        <v>73</v>
      </c>
      <c r="AK52" s="8"/>
    </row>
    <row r="53" spans="2:37" ht="18.75" customHeight="1">
      <c r="C53" s="6"/>
      <c r="D53" s="6"/>
      <c r="E53" s="30" t="str">
        <f t="shared" si="14"/>
        <v>CSS関連他</v>
      </c>
      <c r="F53" s="8"/>
      <c r="G53" s="2">
        <v>28300</v>
      </c>
      <c r="H53" s="38">
        <v>39200</v>
      </c>
      <c r="I53" s="38">
        <v>67500</v>
      </c>
      <c r="J53" s="38">
        <f t="shared" si="15"/>
        <v>27600</v>
      </c>
      <c r="K53" s="38">
        <v>95100</v>
      </c>
      <c r="L53" s="53">
        <v>28300</v>
      </c>
      <c r="M53" s="53">
        <v>55900</v>
      </c>
      <c r="N53" s="53">
        <v>123400</v>
      </c>
      <c r="O53" s="53">
        <v>110000</v>
      </c>
      <c r="P53" s="2">
        <v>27300</v>
      </c>
      <c r="Q53" s="58">
        <v>31800</v>
      </c>
      <c r="R53" s="58">
        <v>59100</v>
      </c>
      <c r="S53" s="78">
        <v>42400</v>
      </c>
      <c r="T53" s="58">
        <v>101500</v>
      </c>
      <c r="U53" s="78">
        <v>41700</v>
      </c>
      <c r="V53" s="78">
        <v>84100</v>
      </c>
      <c r="W53" s="58">
        <v>143200</v>
      </c>
      <c r="X53" s="58">
        <v>125000</v>
      </c>
      <c r="AB53" s="6"/>
      <c r="AC53" s="6"/>
      <c r="AD53" s="30" t="s">
        <v>71</v>
      </c>
      <c r="AE53" s="8"/>
      <c r="AH53" s="6"/>
      <c r="AI53" s="6"/>
      <c r="AJ53" s="30" t="s">
        <v>112</v>
      </c>
      <c r="AK53" s="8"/>
    </row>
    <row r="54" spans="2:37" ht="18.75" customHeight="1">
      <c r="C54" s="6"/>
      <c r="D54" s="30" t="str">
        <f t="shared" ref="D54:D55" si="16">IF($B$2="Japanese",AC54,AI54)</f>
        <v>自動車部品計</v>
      </c>
      <c r="E54" s="7"/>
      <c r="F54" s="8"/>
      <c r="G54" s="2">
        <v>1163400</v>
      </c>
      <c r="H54" s="38">
        <v>1228700</v>
      </c>
      <c r="I54" s="38">
        <v>2392100</v>
      </c>
      <c r="J54" s="38">
        <f t="shared" si="15"/>
        <v>1237000</v>
      </c>
      <c r="K54" s="38">
        <v>3629100</v>
      </c>
      <c r="L54" s="53">
        <v>1145400</v>
      </c>
      <c r="M54" s="53">
        <v>2382400</v>
      </c>
      <c r="N54" s="53">
        <v>4774500</v>
      </c>
      <c r="O54" s="53">
        <v>4800000</v>
      </c>
      <c r="P54" s="2">
        <v>1157000</v>
      </c>
      <c r="Q54" s="58">
        <v>1140100</v>
      </c>
      <c r="R54" s="58">
        <v>2297100</v>
      </c>
      <c r="S54" s="78">
        <v>1217800</v>
      </c>
      <c r="T54" s="58">
        <v>3514900</v>
      </c>
      <c r="U54" s="78">
        <v>1260800</v>
      </c>
      <c r="V54" s="78">
        <v>2478600</v>
      </c>
      <c r="W54" s="58">
        <v>4775700</v>
      </c>
      <c r="X54" s="58">
        <v>4775000</v>
      </c>
      <c r="AB54" s="6"/>
      <c r="AC54" s="30" t="s">
        <v>66</v>
      </c>
      <c r="AD54" s="7"/>
      <c r="AE54" s="8"/>
      <c r="AH54" s="6"/>
      <c r="AI54" s="30" t="s">
        <v>67</v>
      </c>
      <c r="AJ54" s="7"/>
      <c r="AK54" s="8"/>
    </row>
    <row r="55" spans="2:37" ht="18.75" customHeight="1">
      <c r="C55" s="36"/>
      <c r="D55" s="9" t="str">
        <f t="shared" si="16"/>
        <v>エナジーソリューション関連他</v>
      </c>
      <c r="E55" s="20"/>
      <c r="F55" s="21"/>
      <c r="G55" s="2">
        <v>28200</v>
      </c>
      <c r="H55" s="38">
        <v>34300</v>
      </c>
      <c r="I55" s="38">
        <v>62500</v>
      </c>
      <c r="J55" s="38">
        <f t="shared" si="15"/>
        <v>37100</v>
      </c>
      <c r="K55" s="38">
        <v>99600</v>
      </c>
      <c r="L55" s="53">
        <v>35400</v>
      </c>
      <c r="M55" s="53">
        <v>72500</v>
      </c>
      <c r="N55" s="53">
        <v>135000</v>
      </c>
      <c r="O55" s="53">
        <v>120000</v>
      </c>
      <c r="P55" s="2">
        <v>27100</v>
      </c>
      <c r="Q55" s="58">
        <v>28200</v>
      </c>
      <c r="R55" s="58">
        <v>55300</v>
      </c>
      <c r="S55" s="78">
        <v>31900</v>
      </c>
      <c r="T55" s="58">
        <v>87200</v>
      </c>
      <c r="U55" s="78">
        <v>33100</v>
      </c>
      <c r="V55" s="78">
        <v>65000</v>
      </c>
      <c r="W55" s="58">
        <v>120300</v>
      </c>
      <c r="X55" s="58">
        <v>125000</v>
      </c>
      <c r="AB55" s="36"/>
      <c r="AC55" s="9" t="s">
        <v>115</v>
      </c>
      <c r="AD55" s="20"/>
      <c r="AE55" s="21"/>
      <c r="AH55" s="36"/>
      <c r="AI55" s="9" t="s">
        <v>56</v>
      </c>
      <c r="AJ55" s="20"/>
      <c r="AK55" s="21"/>
    </row>
    <row r="56" spans="2:37" ht="18.75" customHeight="1">
      <c r="C56" s="30" t="str">
        <f t="shared" ref="C56" si="17">IF($B$2="Japanese",AB56,AH56)</f>
        <v>合計</v>
      </c>
      <c r="D56" s="37"/>
      <c r="E56" s="7"/>
      <c r="F56" s="8"/>
      <c r="G56" s="2">
        <v>1191700</v>
      </c>
      <c r="H56" s="38">
        <v>1263000</v>
      </c>
      <c r="I56" s="38">
        <v>2454700</v>
      </c>
      <c r="J56" s="38">
        <f t="shared" si="15"/>
        <v>1274000</v>
      </c>
      <c r="K56" s="38">
        <v>3728700</v>
      </c>
      <c r="L56" s="53">
        <v>1180800</v>
      </c>
      <c r="M56" s="53">
        <v>2454800</v>
      </c>
      <c r="N56" s="53">
        <v>4909500</v>
      </c>
      <c r="O56" s="53">
        <v>4920000</v>
      </c>
      <c r="P56" s="2">
        <v>1184100</v>
      </c>
      <c r="Q56" s="58">
        <v>1168400</v>
      </c>
      <c r="R56" s="58">
        <v>2352500</v>
      </c>
      <c r="S56" s="78">
        <v>1249600</v>
      </c>
      <c r="T56" s="58">
        <v>3602100</v>
      </c>
      <c r="U56" s="78">
        <v>1294000</v>
      </c>
      <c r="V56" s="78">
        <v>2543600</v>
      </c>
      <c r="W56" s="58">
        <v>4896100</v>
      </c>
      <c r="X56" s="58">
        <v>4900000</v>
      </c>
      <c r="AB56" s="30" t="s">
        <v>6</v>
      </c>
      <c r="AC56" s="37"/>
      <c r="AD56" s="7"/>
      <c r="AE56" s="8"/>
      <c r="AH56" s="30" t="s">
        <v>0</v>
      </c>
      <c r="AI56" s="37"/>
      <c r="AJ56" s="7"/>
      <c r="AK56" s="8"/>
    </row>
    <row r="57" spans="2:37" ht="18.75" customHeight="1">
      <c r="B57" s="1" t="str">
        <f>IF($B$2="Japanese",AA57,AG57)</f>
        <v>6.所在地別セグメント業績</v>
      </c>
      <c r="L57" s="55"/>
      <c r="M57" s="55"/>
      <c r="N57" s="55"/>
      <c r="O57" s="55"/>
      <c r="W57" s="55"/>
      <c r="X57" s="55"/>
      <c r="AA57" s="4" t="s">
        <v>106</v>
      </c>
      <c r="AG57" s="4" t="s">
        <v>107</v>
      </c>
    </row>
    <row r="58" spans="2:37" ht="18.75" customHeight="1">
      <c r="C58" s="28"/>
      <c r="D58" s="9" t="str">
        <f t="shared" ref="D58:D62" si="18">IF($B$2="Japanese",AC58,AI58)</f>
        <v>日本</v>
      </c>
      <c r="E58" s="20"/>
      <c r="F58" s="20"/>
      <c r="G58" s="57">
        <v>590800</v>
      </c>
      <c r="H58" s="57">
        <v>636600</v>
      </c>
      <c r="I58" s="57">
        <v>1227400</v>
      </c>
      <c r="J58" s="57">
        <v>638300</v>
      </c>
      <c r="K58" s="57">
        <v>1865700</v>
      </c>
      <c r="L58" s="53">
        <v>585100</v>
      </c>
      <c r="M58" s="53">
        <v>1223400</v>
      </c>
      <c r="N58" s="57">
        <v>2450800</v>
      </c>
      <c r="O58" s="57">
        <v>2490000</v>
      </c>
      <c r="P58" s="57">
        <v>569100</v>
      </c>
      <c r="Q58" s="58">
        <v>592600</v>
      </c>
      <c r="R58" s="58">
        <v>1161700</v>
      </c>
      <c r="S58" s="78">
        <v>628400</v>
      </c>
      <c r="T58" s="58">
        <v>1790100</v>
      </c>
      <c r="U58" s="78">
        <v>650500</v>
      </c>
      <c r="V58" s="78">
        <v>1278900</v>
      </c>
      <c r="W58" s="58">
        <v>2440600</v>
      </c>
      <c r="X58" s="58">
        <v>2490000</v>
      </c>
      <c r="AB58" s="28"/>
      <c r="AC58" s="9" t="s">
        <v>25</v>
      </c>
      <c r="AD58" s="20"/>
      <c r="AE58" s="21"/>
      <c r="AH58" s="28"/>
      <c r="AI58" s="9" t="s">
        <v>43</v>
      </c>
      <c r="AJ58" s="20"/>
      <c r="AK58" s="21"/>
    </row>
    <row r="59" spans="2:37" ht="18.75" customHeight="1">
      <c r="C59" s="6"/>
      <c r="D59" s="9" t="str">
        <f t="shared" si="18"/>
        <v>北米</v>
      </c>
      <c r="E59" s="20"/>
      <c r="F59" s="20"/>
      <c r="G59" s="57">
        <v>237400</v>
      </c>
      <c r="H59" s="57">
        <v>240700</v>
      </c>
      <c r="I59" s="57">
        <v>478100</v>
      </c>
      <c r="J59" s="57">
        <v>234600</v>
      </c>
      <c r="K59" s="57">
        <v>712700</v>
      </c>
      <c r="L59" s="53">
        <v>269600</v>
      </c>
      <c r="M59" s="53">
        <v>504200</v>
      </c>
      <c r="N59" s="57">
        <v>982300</v>
      </c>
      <c r="O59" s="57">
        <v>1055000</v>
      </c>
      <c r="P59" s="57">
        <v>281300</v>
      </c>
      <c r="Q59" s="58">
        <v>239300</v>
      </c>
      <c r="R59" s="58">
        <v>520600</v>
      </c>
      <c r="S59" s="78">
        <v>257500</v>
      </c>
      <c r="T59" s="58">
        <v>778100</v>
      </c>
      <c r="U59" s="78">
        <v>293700</v>
      </c>
      <c r="V59" s="78">
        <v>551200</v>
      </c>
      <c r="W59" s="58">
        <v>1071800</v>
      </c>
      <c r="X59" s="58">
        <v>1105000</v>
      </c>
      <c r="AB59" s="6"/>
      <c r="AC59" s="9" t="s">
        <v>26</v>
      </c>
      <c r="AD59" s="20"/>
      <c r="AE59" s="21"/>
      <c r="AH59" s="6"/>
      <c r="AI59" s="9" t="s">
        <v>44</v>
      </c>
      <c r="AJ59" s="20"/>
      <c r="AK59" s="21"/>
    </row>
    <row r="60" spans="2:37" ht="18.75" customHeight="1">
      <c r="C60" s="6"/>
      <c r="D60" s="9" t="str">
        <f t="shared" si="18"/>
        <v>欧州</v>
      </c>
      <c r="E60" s="20"/>
      <c r="F60" s="20"/>
      <c r="G60" s="57">
        <v>99200</v>
      </c>
      <c r="H60" s="57">
        <v>86100</v>
      </c>
      <c r="I60" s="57">
        <v>185300</v>
      </c>
      <c r="J60" s="57">
        <v>90200</v>
      </c>
      <c r="K60" s="57">
        <v>275500</v>
      </c>
      <c r="L60" s="53">
        <v>89200</v>
      </c>
      <c r="M60" s="53">
        <v>179400</v>
      </c>
      <c r="N60" s="57">
        <v>364700</v>
      </c>
      <c r="O60" s="57">
        <v>285000</v>
      </c>
      <c r="P60" s="57">
        <v>78800</v>
      </c>
      <c r="Q60" s="58">
        <v>66100</v>
      </c>
      <c r="R60" s="58">
        <v>144900</v>
      </c>
      <c r="S60" s="78">
        <v>64900</v>
      </c>
      <c r="T60" s="58">
        <v>209800</v>
      </c>
      <c r="U60" s="78">
        <v>74300</v>
      </c>
      <c r="V60" s="78">
        <v>139200</v>
      </c>
      <c r="W60" s="58">
        <v>284100</v>
      </c>
      <c r="X60" s="58">
        <v>235000</v>
      </c>
      <c r="AB60" s="6"/>
      <c r="AC60" s="9" t="s">
        <v>27</v>
      </c>
      <c r="AD60" s="20"/>
      <c r="AE60" s="21"/>
      <c r="AH60" s="6"/>
      <c r="AI60" s="9" t="s">
        <v>45</v>
      </c>
      <c r="AJ60" s="20"/>
      <c r="AK60" s="21"/>
    </row>
    <row r="61" spans="2:37" ht="18.75" customHeight="1">
      <c r="C61" s="6"/>
      <c r="D61" s="9" t="str">
        <f t="shared" si="18"/>
        <v>中国</v>
      </c>
      <c r="E61" s="20"/>
      <c r="F61" s="20"/>
      <c r="G61" s="57">
        <v>147400</v>
      </c>
      <c r="H61" s="57">
        <v>163900</v>
      </c>
      <c r="I61" s="57">
        <v>311300</v>
      </c>
      <c r="J61" s="57">
        <v>186600</v>
      </c>
      <c r="K61" s="57">
        <v>497900</v>
      </c>
      <c r="L61" s="53">
        <v>114400</v>
      </c>
      <c r="M61" s="53">
        <v>301000</v>
      </c>
      <c r="N61" s="57">
        <v>612300</v>
      </c>
      <c r="O61" s="57">
        <v>575000</v>
      </c>
      <c r="P61" s="57">
        <v>132900</v>
      </c>
      <c r="Q61" s="58">
        <v>145100</v>
      </c>
      <c r="R61" s="58">
        <v>278000</v>
      </c>
      <c r="S61" s="78">
        <v>174200</v>
      </c>
      <c r="T61" s="58">
        <v>452200</v>
      </c>
      <c r="U61" s="78">
        <v>142900</v>
      </c>
      <c r="V61" s="78">
        <v>317100</v>
      </c>
      <c r="W61" s="58">
        <v>595100</v>
      </c>
      <c r="X61" s="58">
        <v>540000</v>
      </c>
      <c r="AB61" s="6"/>
      <c r="AC61" s="9" t="s">
        <v>28</v>
      </c>
      <c r="AD61" s="20"/>
      <c r="AE61" s="21"/>
      <c r="AH61" s="6"/>
      <c r="AI61" s="9" t="s">
        <v>46</v>
      </c>
      <c r="AJ61" s="20"/>
      <c r="AK61" s="21"/>
    </row>
    <row r="62" spans="2:37" ht="18.75" customHeight="1">
      <c r="C62" s="6"/>
      <c r="D62" s="9" t="str">
        <f t="shared" si="18"/>
        <v>アジア他</v>
      </c>
      <c r="E62" s="20"/>
      <c r="F62" s="20"/>
      <c r="G62" s="57">
        <v>116800</v>
      </c>
      <c r="H62" s="57">
        <v>135600</v>
      </c>
      <c r="I62" s="57">
        <v>252400</v>
      </c>
      <c r="J62" s="57">
        <v>124300</v>
      </c>
      <c r="K62" s="57">
        <v>376700</v>
      </c>
      <c r="L62" s="53">
        <v>122400</v>
      </c>
      <c r="M62" s="53">
        <v>246700</v>
      </c>
      <c r="N62" s="57">
        <v>499100</v>
      </c>
      <c r="O62" s="57">
        <v>515000</v>
      </c>
      <c r="P62" s="57">
        <v>121800</v>
      </c>
      <c r="Q62" s="58">
        <v>125300</v>
      </c>
      <c r="R62" s="58">
        <v>247100</v>
      </c>
      <c r="S62" s="78">
        <v>124700</v>
      </c>
      <c r="T62" s="58">
        <v>371800</v>
      </c>
      <c r="U62" s="78">
        <v>132500</v>
      </c>
      <c r="V62" s="78">
        <v>257200</v>
      </c>
      <c r="W62" s="58">
        <v>504300</v>
      </c>
      <c r="X62" s="58">
        <v>530000</v>
      </c>
      <c r="AB62" s="6"/>
      <c r="AC62" s="9" t="s">
        <v>83</v>
      </c>
      <c r="AD62" s="20"/>
      <c r="AE62" s="21"/>
      <c r="AH62" s="6"/>
      <c r="AI62" s="9" t="s">
        <v>59</v>
      </c>
      <c r="AJ62" s="20"/>
      <c r="AK62" s="21"/>
    </row>
    <row r="63" spans="2:37" ht="18.75" customHeight="1">
      <c r="C63" s="30" t="str">
        <f t="shared" ref="C63" si="19">IF($B$2="Japanese",AB63,AH63)</f>
        <v>売上収益合計</v>
      </c>
      <c r="D63" s="7"/>
      <c r="E63" s="7"/>
      <c r="F63" s="7"/>
      <c r="G63" s="57">
        <v>1191700</v>
      </c>
      <c r="H63" s="57">
        <v>1263000</v>
      </c>
      <c r="I63" s="57">
        <v>2454700</v>
      </c>
      <c r="J63" s="57">
        <v>1274000</v>
      </c>
      <c r="K63" s="57">
        <v>3728700</v>
      </c>
      <c r="L63" s="53">
        <v>1180800</v>
      </c>
      <c r="M63" s="53">
        <v>2454800</v>
      </c>
      <c r="N63" s="57">
        <v>4909500</v>
      </c>
      <c r="O63" s="57">
        <v>4920000</v>
      </c>
      <c r="P63" s="57">
        <v>1184100</v>
      </c>
      <c r="Q63" s="58">
        <v>1168400</v>
      </c>
      <c r="R63" s="58">
        <v>2352500</v>
      </c>
      <c r="S63" s="78">
        <v>1249600</v>
      </c>
      <c r="T63" s="58">
        <v>3602100</v>
      </c>
      <c r="U63" s="78">
        <v>1294000</v>
      </c>
      <c r="V63" s="78">
        <v>2543600</v>
      </c>
      <c r="W63" s="58">
        <v>4896100</v>
      </c>
      <c r="X63" s="58">
        <v>4900000</v>
      </c>
      <c r="AB63" s="30" t="s">
        <v>29</v>
      </c>
      <c r="AC63" s="7"/>
      <c r="AD63" s="7"/>
      <c r="AE63" s="8"/>
      <c r="AH63" s="30" t="s">
        <v>47</v>
      </c>
      <c r="AI63" s="7"/>
      <c r="AJ63" s="7"/>
      <c r="AK63" s="8"/>
    </row>
    <row r="64" spans="2:37" ht="18.75" customHeight="1">
      <c r="C64" s="28"/>
      <c r="D64" s="9" t="str">
        <f t="shared" ref="D64:D69" si="20">IF($B$2="Japanese",AC64,AI64)</f>
        <v>日本</v>
      </c>
      <c r="E64" s="20"/>
      <c r="F64" s="20"/>
      <c r="G64" s="57">
        <v>11800</v>
      </c>
      <c r="H64" s="57">
        <v>31300</v>
      </c>
      <c r="I64" s="57">
        <v>43100</v>
      </c>
      <c r="J64" s="57">
        <f>K64-I64</f>
        <v>32300</v>
      </c>
      <c r="K64" s="57">
        <v>75400</v>
      </c>
      <c r="L64" s="53">
        <v>18700</v>
      </c>
      <c r="M64" s="53">
        <v>51000</v>
      </c>
      <c r="N64" s="60">
        <v>94100</v>
      </c>
      <c r="O64" s="57">
        <v>106000</v>
      </c>
      <c r="P64" s="57">
        <v>9800</v>
      </c>
      <c r="Q64" s="58">
        <v>-1100</v>
      </c>
      <c r="R64" s="58">
        <v>8700</v>
      </c>
      <c r="S64" s="78">
        <v>29600</v>
      </c>
      <c r="T64" s="58">
        <v>38300</v>
      </c>
      <c r="U64" s="78">
        <v>35300</v>
      </c>
      <c r="V64" s="78">
        <v>64900</v>
      </c>
      <c r="W64" s="58">
        <v>73600</v>
      </c>
      <c r="X64" s="58">
        <v>99000</v>
      </c>
      <c r="AB64" s="28"/>
      <c r="AC64" s="9" t="s">
        <v>25</v>
      </c>
      <c r="AD64" s="20"/>
      <c r="AE64" s="21"/>
      <c r="AH64" s="28"/>
      <c r="AI64" s="9" t="s">
        <v>43</v>
      </c>
      <c r="AJ64" s="20"/>
      <c r="AK64" s="21"/>
    </row>
    <row r="65" spans="2:37" ht="18.75" customHeight="1">
      <c r="C65" s="6"/>
      <c r="D65" s="9" t="str">
        <f t="shared" si="20"/>
        <v>北米</v>
      </c>
      <c r="E65" s="20"/>
      <c r="F65" s="20"/>
      <c r="G65" s="57">
        <v>1900</v>
      </c>
      <c r="H65" s="57">
        <v>-3400</v>
      </c>
      <c r="I65" s="57">
        <v>-1500</v>
      </c>
      <c r="J65" s="57">
        <f>K65-I65</f>
        <v>-4100</v>
      </c>
      <c r="K65" s="57">
        <v>-5600</v>
      </c>
      <c r="L65" s="53">
        <v>11900</v>
      </c>
      <c r="M65" s="53">
        <v>7800</v>
      </c>
      <c r="N65" s="60">
        <v>6300</v>
      </c>
      <c r="O65" s="57">
        <v>25000</v>
      </c>
      <c r="P65" s="57">
        <v>2600</v>
      </c>
      <c r="Q65" s="58">
        <v>-3600</v>
      </c>
      <c r="R65" s="58">
        <v>-1000</v>
      </c>
      <c r="S65" s="78">
        <v>2300</v>
      </c>
      <c r="T65" s="58">
        <v>1300</v>
      </c>
      <c r="U65" s="78">
        <v>28000</v>
      </c>
      <c r="V65" s="78">
        <v>30300</v>
      </c>
      <c r="W65" s="58">
        <v>29300</v>
      </c>
      <c r="X65" s="58">
        <v>28000</v>
      </c>
      <c r="AB65" s="6"/>
      <c r="AC65" s="9" t="s">
        <v>26</v>
      </c>
      <c r="AD65" s="20"/>
      <c r="AE65" s="21"/>
      <c r="AH65" s="6"/>
      <c r="AI65" s="9" t="s">
        <v>44</v>
      </c>
      <c r="AJ65" s="20"/>
      <c r="AK65" s="21"/>
    </row>
    <row r="66" spans="2:37" ht="18.75" customHeight="1">
      <c r="C66" s="6"/>
      <c r="D66" s="9" t="str">
        <f t="shared" si="20"/>
        <v>欧州</v>
      </c>
      <c r="E66" s="20"/>
      <c r="F66" s="20"/>
      <c r="G66" s="57">
        <v>1700</v>
      </c>
      <c r="H66" s="57">
        <v>1800</v>
      </c>
      <c r="I66" s="57">
        <v>3500</v>
      </c>
      <c r="J66" s="57">
        <v>1800</v>
      </c>
      <c r="K66" s="57">
        <v>5300</v>
      </c>
      <c r="L66" s="53">
        <v>2400</v>
      </c>
      <c r="M66" s="53">
        <v>4200</v>
      </c>
      <c r="N66" s="57">
        <v>7700</v>
      </c>
      <c r="O66" s="57">
        <v>3000</v>
      </c>
      <c r="P66" s="57">
        <v>900</v>
      </c>
      <c r="Q66" s="58">
        <v>800</v>
      </c>
      <c r="R66" s="58">
        <v>1700</v>
      </c>
      <c r="S66" s="78">
        <v>600</v>
      </c>
      <c r="T66" s="58">
        <v>2300</v>
      </c>
      <c r="U66" s="78">
        <v>2000</v>
      </c>
      <c r="V66" s="78">
        <v>2600</v>
      </c>
      <c r="W66" s="58">
        <v>4300</v>
      </c>
      <c r="X66" s="58">
        <v>0</v>
      </c>
      <c r="AB66" s="6"/>
      <c r="AC66" s="9" t="s">
        <v>27</v>
      </c>
      <c r="AD66" s="20"/>
      <c r="AE66" s="21"/>
      <c r="AH66" s="6"/>
      <c r="AI66" s="9" t="s">
        <v>45</v>
      </c>
      <c r="AJ66" s="20"/>
      <c r="AK66" s="21"/>
    </row>
    <row r="67" spans="2:37" ht="18.75" customHeight="1">
      <c r="C67" s="6"/>
      <c r="D67" s="9" t="str">
        <f t="shared" si="20"/>
        <v>中国</v>
      </c>
      <c r="E67" s="20"/>
      <c r="F67" s="20"/>
      <c r="G67" s="57">
        <v>6900</v>
      </c>
      <c r="H67" s="57">
        <v>12200</v>
      </c>
      <c r="I67" s="57">
        <v>19100</v>
      </c>
      <c r="J67" s="57">
        <v>17500</v>
      </c>
      <c r="K67" s="57">
        <v>36600</v>
      </c>
      <c r="L67" s="53">
        <v>-200</v>
      </c>
      <c r="M67" s="53">
        <v>17300</v>
      </c>
      <c r="N67" s="57">
        <v>36400</v>
      </c>
      <c r="O67" s="57">
        <v>30000</v>
      </c>
      <c r="P67" s="57">
        <v>5300</v>
      </c>
      <c r="Q67" s="58">
        <v>9700</v>
      </c>
      <c r="R67" s="58">
        <v>15000</v>
      </c>
      <c r="S67" s="78">
        <v>13200</v>
      </c>
      <c r="T67" s="58">
        <v>28200</v>
      </c>
      <c r="U67" s="78">
        <v>4100</v>
      </c>
      <c r="V67" s="78">
        <v>17300</v>
      </c>
      <c r="W67" s="58">
        <v>32300</v>
      </c>
      <c r="X67" s="58">
        <v>19000</v>
      </c>
      <c r="AB67" s="6"/>
      <c r="AC67" s="9" t="s">
        <v>28</v>
      </c>
      <c r="AD67" s="20"/>
      <c r="AE67" s="21"/>
      <c r="AH67" s="6"/>
      <c r="AI67" s="9" t="s">
        <v>46</v>
      </c>
      <c r="AJ67" s="20"/>
      <c r="AK67" s="21"/>
    </row>
    <row r="68" spans="2:37" ht="18.75" customHeight="1">
      <c r="C68" s="6"/>
      <c r="D68" s="9" t="str">
        <f t="shared" si="20"/>
        <v>アジア他</v>
      </c>
      <c r="E68" s="20"/>
      <c r="F68" s="20"/>
      <c r="G68" s="57">
        <v>12100</v>
      </c>
      <c r="H68" s="57">
        <v>16700</v>
      </c>
      <c r="I68" s="57">
        <v>28800</v>
      </c>
      <c r="J68" s="57">
        <v>15800</v>
      </c>
      <c r="K68" s="57">
        <v>44600</v>
      </c>
      <c r="L68" s="53">
        <v>16200</v>
      </c>
      <c r="M68" s="53">
        <v>32000</v>
      </c>
      <c r="N68" s="57">
        <v>60800</v>
      </c>
      <c r="O68" s="57">
        <v>56000</v>
      </c>
      <c r="P68" s="57">
        <v>14300</v>
      </c>
      <c r="Q68" s="58">
        <v>16300</v>
      </c>
      <c r="R68" s="58">
        <v>30600</v>
      </c>
      <c r="S68" s="78">
        <v>16400</v>
      </c>
      <c r="T68" s="58">
        <v>47000</v>
      </c>
      <c r="U68" s="78">
        <v>15800</v>
      </c>
      <c r="V68" s="78">
        <v>32200</v>
      </c>
      <c r="W68" s="58">
        <v>62800</v>
      </c>
      <c r="X68" s="58">
        <v>59000</v>
      </c>
      <c r="AB68" s="6"/>
      <c r="AC68" s="9" t="s">
        <v>57</v>
      </c>
      <c r="AD68" s="20"/>
      <c r="AE68" s="21"/>
      <c r="AH68" s="6"/>
      <c r="AI68" s="9" t="s">
        <v>58</v>
      </c>
      <c r="AJ68" s="20"/>
      <c r="AK68" s="21"/>
    </row>
    <row r="69" spans="2:37" ht="18.75" customHeight="1">
      <c r="C69" s="32"/>
      <c r="D69" s="9" t="str">
        <f t="shared" si="20"/>
        <v>消去</v>
      </c>
      <c r="E69" s="20"/>
      <c r="F69" s="20"/>
      <c r="G69" s="57">
        <f>-200-100</f>
        <v>-300</v>
      </c>
      <c r="H69" s="57">
        <f>-2000+100</f>
        <v>-1900</v>
      </c>
      <c r="I69" s="57">
        <v>-2200</v>
      </c>
      <c r="J69" s="57">
        <v>2500</v>
      </c>
      <c r="K69" s="57">
        <v>300</v>
      </c>
      <c r="L69" s="53">
        <v>500</v>
      </c>
      <c r="M69" s="53">
        <v>3000</v>
      </c>
      <c r="N69" s="57">
        <v>800</v>
      </c>
      <c r="O69" s="57">
        <v>0</v>
      </c>
      <c r="P69" s="57">
        <v>600</v>
      </c>
      <c r="Q69" s="58">
        <v>500</v>
      </c>
      <c r="R69" s="58">
        <v>1100</v>
      </c>
      <c r="S69" s="78">
        <v>-2300</v>
      </c>
      <c r="T69" s="58">
        <v>-1200</v>
      </c>
      <c r="U69" s="78">
        <v>1400</v>
      </c>
      <c r="V69" s="78">
        <v>-900</v>
      </c>
      <c r="W69" s="58">
        <v>200</v>
      </c>
      <c r="X69" s="82">
        <v>0</v>
      </c>
      <c r="AB69" s="6"/>
      <c r="AC69" s="9" t="s">
        <v>51</v>
      </c>
      <c r="AD69" s="20"/>
      <c r="AE69" s="21"/>
      <c r="AH69" s="6"/>
      <c r="AI69" s="9" t="s">
        <v>52</v>
      </c>
      <c r="AJ69" s="20"/>
      <c r="AK69" s="21"/>
    </row>
    <row r="70" spans="2:37" ht="18.75" customHeight="1">
      <c r="C70" s="30" t="str">
        <f t="shared" ref="C70:C71" si="21">IF($B$2="Japanese",AB70,AH70)</f>
        <v>営業利益計(品質除く)</v>
      </c>
      <c r="D70" s="20"/>
      <c r="E70" s="7"/>
      <c r="F70" s="7"/>
      <c r="G70" s="57">
        <v>34400</v>
      </c>
      <c r="H70" s="57">
        <v>56400</v>
      </c>
      <c r="I70" s="57">
        <v>90800</v>
      </c>
      <c r="J70" s="57">
        <v>65900</v>
      </c>
      <c r="K70" s="57">
        <v>156700</v>
      </c>
      <c r="L70" s="53">
        <v>49600</v>
      </c>
      <c r="M70" s="53">
        <v>115500</v>
      </c>
      <c r="N70" s="57">
        <v>206300</v>
      </c>
      <c r="O70" s="57">
        <v>220000</v>
      </c>
      <c r="P70" s="57">
        <v>33700</v>
      </c>
      <c r="Q70" s="58">
        <v>22400</v>
      </c>
      <c r="R70" s="58">
        <v>56100</v>
      </c>
      <c r="S70" s="78">
        <v>59800</v>
      </c>
      <c r="T70" s="58">
        <v>115900</v>
      </c>
      <c r="U70" s="78">
        <v>87000</v>
      </c>
      <c r="V70" s="78">
        <v>146800</v>
      </c>
      <c r="W70" s="58">
        <v>202900</v>
      </c>
      <c r="X70" s="58">
        <v>205000</v>
      </c>
      <c r="AB70" s="30" t="s">
        <v>53</v>
      </c>
      <c r="AC70" s="7"/>
      <c r="AD70" s="7"/>
      <c r="AE70" s="8"/>
      <c r="AH70" s="30" t="s">
        <v>54</v>
      </c>
      <c r="AI70" s="7"/>
      <c r="AJ70" s="7"/>
      <c r="AK70" s="8"/>
    </row>
    <row r="71" spans="2:37" ht="18.75" customHeight="1">
      <c r="C71" s="30" t="str">
        <f t="shared" si="21"/>
        <v>営業利益合計</v>
      </c>
      <c r="D71" s="7"/>
      <c r="E71" s="7"/>
      <c r="F71" s="7"/>
      <c r="G71" s="57">
        <v>34400</v>
      </c>
      <c r="H71" s="57">
        <v>56400</v>
      </c>
      <c r="I71" s="57">
        <v>90800</v>
      </c>
      <c r="J71" s="57">
        <v>2900</v>
      </c>
      <c r="K71" s="57">
        <v>93700</v>
      </c>
      <c r="L71" s="53">
        <v>49600</v>
      </c>
      <c r="M71" s="53">
        <v>52500</v>
      </c>
      <c r="N71" s="57">
        <v>143300</v>
      </c>
      <c r="O71" s="57">
        <v>220000</v>
      </c>
      <c r="P71" s="57">
        <v>33700</v>
      </c>
      <c r="Q71" s="58">
        <v>22400</v>
      </c>
      <c r="R71" s="58">
        <v>56100</v>
      </c>
      <c r="S71" s="78">
        <v>59800</v>
      </c>
      <c r="T71" s="58">
        <v>115900</v>
      </c>
      <c r="U71" s="78">
        <v>87000</v>
      </c>
      <c r="V71" s="78">
        <v>146800</v>
      </c>
      <c r="W71" s="58">
        <v>202900</v>
      </c>
      <c r="X71" s="58">
        <v>205000</v>
      </c>
      <c r="AB71" s="30" t="s">
        <v>30</v>
      </c>
      <c r="AC71" s="7"/>
      <c r="AD71" s="7"/>
      <c r="AE71" s="8"/>
      <c r="AH71" s="30" t="s">
        <v>48</v>
      </c>
      <c r="AI71" s="7"/>
      <c r="AJ71" s="7"/>
      <c r="AK71" s="8"/>
    </row>
    <row r="72" spans="2:37" ht="18.75" customHeight="1">
      <c r="B72" s="1" t="str">
        <f>IF($B$2="Japanese",AA72,AG72)</f>
        <v>7.為替影響</v>
      </c>
      <c r="L72" s="55"/>
      <c r="M72" s="55"/>
      <c r="N72" s="55"/>
      <c r="O72" s="55"/>
      <c r="W72" s="55"/>
      <c r="X72" s="55"/>
      <c r="AA72" s="4" t="s">
        <v>108</v>
      </c>
      <c r="AG72" s="4" t="s">
        <v>109</v>
      </c>
    </row>
    <row r="73" spans="2:37" ht="18.75" customHeight="1">
      <c r="C73" s="28"/>
      <c r="D73" s="9" t="str">
        <f t="shared" ref="D73:D77" si="22">IF($B$2="Japanese",AC73,AI73)</f>
        <v>日本</v>
      </c>
      <c r="E73" s="20"/>
      <c r="F73" s="20"/>
      <c r="G73" s="57">
        <v>0</v>
      </c>
      <c r="H73" s="53" t="s">
        <v>50</v>
      </c>
      <c r="I73" s="53" t="s">
        <v>50</v>
      </c>
      <c r="J73" s="53" t="s">
        <v>50</v>
      </c>
      <c r="K73" s="53" t="s">
        <v>50</v>
      </c>
      <c r="L73" s="53" t="s">
        <v>50</v>
      </c>
      <c r="M73" s="53" t="s">
        <v>50</v>
      </c>
      <c r="N73" s="53" t="s">
        <v>50</v>
      </c>
      <c r="O73" s="53" t="s">
        <v>50</v>
      </c>
      <c r="P73" s="53">
        <v>0</v>
      </c>
      <c r="Q73" s="38">
        <v>0</v>
      </c>
      <c r="R73" s="38">
        <v>0</v>
      </c>
      <c r="S73" s="46">
        <v>0</v>
      </c>
      <c r="T73" s="46">
        <v>0</v>
      </c>
      <c r="U73" s="46">
        <v>0</v>
      </c>
      <c r="V73" s="46">
        <v>0</v>
      </c>
      <c r="W73" s="53">
        <v>0</v>
      </c>
      <c r="X73" s="53">
        <v>0</v>
      </c>
      <c r="AB73" s="28"/>
      <c r="AC73" s="9" t="s">
        <v>25</v>
      </c>
      <c r="AD73" s="20"/>
      <c r="AE73" s="21"/>
      <c r="AH73" s="28"/>
      <c r="AI73" s="9" t="s">
        <v>43</v>
      </c>
      <c r="AJ73" s="20"/>
      <c r="AK73" s="21"/>
    </row>
    <row r="74" spans="2:37" ht="18.75" customHeight="1">
      <c r="C74" s="6"/>
      <c r="D74" s="9" t="str">
        <f t="shared" si="22"/>
        <v>北米</v>
      </c>
      <c r="E74" s="20"/>
      <c r="F74" s="20"/>
      <c r="G74" s="58">
        <v>13300</v>
      </c>
      <c r="H74" s="58">
        <f>+I74-G74</f>
        <v>10400</v>
      </c>
      <c r="I74" s="58">
        <v>23700</v>
      </c>
      <c r="J74" s="58">
        <v>10000</v>
      </c>
      <c r="K74" s="58">
        <v>33700</v>
      </c>
      <c r="L74" s="53">
        <v>28300</v>
      </c>
      <c r="M74" s="53">
        <v>38300</v>
      </c>
      <c r="N74" s="57">
        <v>62000</v>
      </c>
      <c r="O74" s="57">
        <v>6200</v>
      </c>
      <c r="P74" s="58">
        <v>33400</v>
      </c>
      <c r="Q74" s="58">
        <v>6200</v>
      </c>
      <c r="R74" s="58">
        <v>39600</v>
      </c>
      <c r="S74" s="78">
        <v>6400</v>
      </c>
      <c r="T74" s="58">
        <v>46000</v>
      </c>
      <c r="U74" s="78">
        <v>7900</v>
      </c>
      <c r="V74" s="78">
        <v>14300</v>
      </c>
      <c r="W74" s="58">
        <v>53900</v>
      </c>
      <c r="X74" s="58">
        <v>-60000</v>
      </c>
      <c r="AB74" s="6"/>
      <c r="AC74" s="9" t="s">
        <v>26</v>
      </c>
      <c r="AD74" s="20"/>
      <c r="AE74" s="21"/>
      <c r="AH74" s="6"/>
      <c r="AI74" s="9" t="s">
        <v>44</v>
      </c>
      <c r="AJ74" s="20"/>
      <c r="AK74" s="21"/>
    </row>
    <row r="75" spans="2:37" ht="18.75" customHeight="1">
      <c r="C75" s="6"/>
      <c r="D75" s="9" t="str">
        <f t="shared" si="22"/>
        <v>欧州</v>
      </c>
      <c r="E75" s="20"/>
      <c r="F75" s="20"/>
      <c r="G75" s="58">
        <v>600</v>
      </c>
      <c r="H75" s="58">
        <f t="shared" ref="H75:H83" si="23">+I75-G75</f>
        <v>1300</v>
      </c>
      <c r="I75" s="58">
        <v>1900</v>
      </c>
      <c r="J75" s="58">
        <v>1000</v>
      </c>
      <c r="K75" s="58">
        <v>2900</v>
      </c>
      <c r="L75" s="53">
        <v>1300</v>
      </c>
      <c r="M75" s="53">
        <v>2300</v>
      </c>
      <c r="N75" s="57">
        <v>4200</v>
      </c>
      <c r="O75" s="57">
        <v>800</v>
      </c>
      <c r="P75" s="58">
        <v>1200</v>
      </c>
      <c r="Q75" s="58">
        <v>400</v>
      </c>
      <c r="R75" s="58">
        <v>1600</v>
      </c>
      <c r="S75" s="78">
        <v>100</v>
      </c>
      <c r="T75" s="58">
        <v>1700</v>
      </c>
      <c r="U75" s="78">
        <v>0</v>
      </c>
      <c r="V75" s="78">
        <v>100</v>
      </c>
      <c r="W75" s="58">
        <v>1700</v>
      </c>
      <c r="X75" s="58">
        <v>-1000</v>
      </c>
      <c r="AB75" s="6"/>
      <c r="AC75" s="9" t="s">
        <v>27</v>
      </c>
      <c r="AD75" s="20"/>
      <c r="AE75" s="21"/>
      <c r="AH75" s="6"/>
      <c r="AI75" s="9" t="s">
        <v>45</v>
      </c>
      <c r="AJ75" s="20"/>
      <c r="AK75" s="21"/>
    </row>
    <row r="76" spans="2:37" ht="18.75" customHeight="1">
      <c r="C76" s="6"/>
      <c r="D76" s="9" t="str">
        <f t="shared" si="22"/>
        <v>中国</v>
      </c>
      <c r="E76" s="20"/>
      <c r="F76" s="20"/>
      <c r="G76" s="58">
        <v>0</v>
      </c>
      <c r="H76" s="58">
        <f t="shared" si="23"/>
        <v>-2000</v>
      </c>
      <c r="I76" s="58">
        <v>-2000</v>
      </c>
      <c r="J76" s="58">
        <v>4500</v>
      </c>
      <c r="K76" s="58">
        <v>2500</v>
      </c>
      <c r="L76" s="53">
        <v>9500</v>
      </c>
      <c r="M76" s="53">
        <v>14000</v>
      </c>
      <c r="N76" s="57">
        <v>12000</v>
      </c>
      <c r="O76" s="57">
        <v>-3600</v>
      </c>
      <c r="P76" s="58">
        <v>11900</v>
      </c>
      <c r="Q76" s="58">
        <v>6400</v>
      </c>
      <c r="R76" s="58">
        <v>18300</v>
      </c>
      <c r="S76" s="78">
        <v>6600</v>
      </c>
      <c r="T76" s="58">
        <v>24900</v>
      </c>
      <c r="U76" s="78">
        <v>1900</v>
      </c>
      <c r="V76" s="78">
        <v>8500</v>
      </c>
      <c r="W76" s="58">
        <v>26800</v>
      </c>
      <c r="X76" s="58">
        <v>-30000</v>
      </c>
      <c r="AB76" s="6"/>
      <c r="AC76" s="9" t="s">
        <v>28</v>
      </c>
      <c r="AD76" s="20"/>
      <c r="AE76" s="21"/>
      <c r="AH76" s="6"/>
      <c r="AI76" s="9" t="s">
        <v>46</v>
      </c>
      <c r="AJ76" s="20"/>
      <c r="AK76" s="21"/>
    </row>
    <row r="77" spans="2:37" ht="18.75" customHeight="1">
      <c r="C77" s="6"/>
      <c r="D77" s="9" t="str">
        <f t="shared" si="22"/>
        <v>アジア他</v>
      </c>
      <c r="E77" s="20"/>
      <c r="F77" s="20"/>
      <c r="G77" s="58">
        <v>4800</v>
      </c>
      <c r="H77" s="58">
        <f t="shared" si="23"/>
        <v>7600</v>
      </c>
      <c r="I77" s="58">
        <v>12400</v>
      </c>
      <c r="J77" s="58">
        <v>6500</v>
      </c>
      <c r="K77" s="58">
        <v>18900</v>
      </c>
      <c r="L77" s="53">
        <v>9400</v>
      </c>
      <c r="M77" s="53">
        <v>15900</v>
      </c>
      <c r="N77" s="57">
        <v>28300</v>
      </c>
      <c r="O77" s="57">
        <v>4100</v>
      </c>
      <c r="P77" s="58">
        <v>8000</v>
      </c>
      <c r="Q77" s="58">
        <v>3400</v>
      </c>
      <c r="R77" s="58">
        <v>11400</v>
      </c>
      <c r="S77" s="78">
        <v>6000</v>
      </c>
      <c r="T77" s="58">
        <v>17400</v>
      </c>
      <c r="U77" s="78">
        <v>5200</v>
      </c>
      <c r="V77" s="78">
        <v>11200</v>
      </c>
      <c r="W77" s="58">
        <v>22600</v>
      </c>
      <c r="X77" s="58">
        <v>-19000</v>
      </c>
      <c r="AB77" s="6"/>
      <c r="AC77" s="9" t="s">
        <v>57</v>
      </c>
      <c r="AD77" s="20"/>
      <c r="AE77" s="21"/>
      <c r="AH77" s="6"/>
      <c r="AI77" s="9" t="s">
        <v>59</v>
      </c>
      <c r="AJ77" s="20"/>
      <c r="AK77" s="21"/>
    </row>
    <row r="78" spans="2:37" ht="18.75" customHeight="1">
      <c r="C78" s="30" t="str">
        <f t="shared" ref="C78" si="24">IF($B$2="Japanese",AB78,AH78)</f>
        <v>売上収益合計</v>
      </c>
      <c r="D78" s="7"/>
      <c r="E78" s="7"/>
      <c r="F78" s="7"/>
      <c r="G78" s="58">
        <v>18700</v>
      </c>
      <c r="H78" s="58">
        <f t="shared" si="23"/>
        <v>17300</v>
      </c>
      <c r="I78" s="58">
        <v>36000</v>
      </c>
      <c r="J78" s="58">
        <v>22000</v>
      </c>
      <c r="K78" s="58">
        <v>58000</v>
      </c>
      <c r="L78" s="53">
        <v>48500</v>
      </c>
      <c r="M78" s="53">
        <v>70500</v>
      </c>
      <c r="N78" s="57">
        <v>106500</v>
      </c>
      <c r="O78" s="57">
        <v>7500</v>
      </c>
      <c r="P78" s="58">
        <v>54500</v>
      </c>
      <c r="Q78" s="58">
        <v>16400</v>
      </c>
      <c r="R78" s="58">
        <v>70900</v>
      </c>
      <c r="S78" s="78">
        <v>19100</v>
      </c>
      <c r="T78" s="58">
        <v>90000</v>
      </c>
      <c r="U78" s="78">
        <v>15000</v>
      </c>
      <c r="V78" s="78">
        <v>34100</v>
      </c>
      <c r="W78" s="58">
        <v>105000</v>
      </c>
      <c r="X78" s="58">
        <v>-110000</v>
      </c>
      <c r="AB78" s="30" t="s">
        <v>29</v>
      </c>
      <c r="AC78" s="7"/>
      <c r="AD78" s="7"/>
      <c r="AE78" s="8"/>
      <c r="AH78" s="30" t="s">
        <v>47</v>
      </c>
      <c r="AI78" s="7"/>
      <c r="AJ78" s="7"/>
      <c r="AK78" s="8"/>
    </row>
    <row r="79" spans="2:37" ht="18.75" customHeight="1">
      <c r="C79" s="28"/>
      <c r="D79" s="9" t="str">
        <f t="shared" ref="D79:D84" si="25">IF($B$2="Japanese",AC79,AI79)</f>
        <v>日本</v>
      </c>
      <c r="E79" s="20"/>
      <c r="F79" s="20"/>
      <c r="G79" s="58">
        <v>2700</v>
      </c>
      <c r="H79" s="58">
        <f t="shared" si="23"/>
        <v>2800</v>
      </c>
      <c r="I79" s="58">
        <v>5500</v>
      </c>
      <c r="J79" s="58">
        <v>5500</v>
      </c>
      <c r="K79" s="58">
        <v>11000</v>
      </c>
      <c r="L79" s="53">
        <v>7700</v>
      </c>
      <c r="M79" s="53">
        <v>13200</v>
      </c>
      <c r="N79" s="57">
        <v>18700</v>
      </c>
      <c r="O79" s="57">
        <v>-1800</v>
      </c>
      <c r="P79" s="58">
        <v>10000</v>
      </c>
      <c r="Q79" s="58">
        <v>3200</v>
      </c>
      <c r="R79" s="58">
        <v>13200</v>
      </c>
      <c r="S79" s="78">
        <v>4800</v>
      </c>
      <c r="T79" s="58">
        <v>18000</v>
      </c>
      <c r="U79" s="78">
        <v>1700</v>
      </c>
      <c r="V79" s="78">
        <v>6500</v>
      </c>
      <c r="W79" s="58">
        <v>19700</v>
      </c>
      <c r="X79" s="58">
        <v>-21000</v>
      </c>
      <c r="AB79" s="28"/>
      <c r="AC79" s="9" t="s">
        <v>25</v>
      </c>
      <c r="AD79" s="20"/>
      <c r="AE79" s="21"/>
      <c r="AH79" s="28"/>
      <c r="AI79" s="9" t="s">
        <v>43</v>
      </c>
      <c r="AJ79" s="20"/>
      <c r="AK79" s="21"/>
    </row>
    <row r="80" spans="2:37" ht="18.75" customHeight="1">
      <c r="C80" s="6"/>
      <c r="D80" s="9" t="str">
        <f t="shared" si="25"/>
        <v>北米</v>
      </c>
      <c r="E80" s="20"/>
      <c r="F80" s="20"/>
      <c r="G80" s="58">
        <v>100</v>
      </c>
      <c r="H80" s="58">
        <f t="shared" si="23"/>
        <v>-100</v>
      </c>
      <c r="I80" s="58">
        <v>0</v>
      </c>
      <c r="J80" s="58">
        <v>-300</v>
      </c>
      <c r="K80" s="58">
        <v>-300</v>
      </c>
      <c r="L80" s="53">
        <v>800</v>
      </c>
      <c r="M80" s="53">
        <v>500</v>
      </c>
      <c r="N80" s="57">
        <v>500</v>
      </c>
      <c r="O80" s="57">
        <v>0</v>
      </c>
      <c r="P80" s="58">
        <v>300</v>
      </c>
      <c r="Q80" s="58">
        <v>-300</v>
      </c>
      <c r="R80" s="58">
        <v>0</v>
      </c>
      <c r="S80" s="78">
        <v>100</v>
      </c>
      <c r="T80" s="58">
        <v>100</v>
      </c>
      <c r="U80" s="78">
        <v>1500</v>
      </c>
      <c r="V80" s="78">
        <v>1600</v>
      </c>
      <c r="W80" s="58">
        <v>1600</v>
      </c>
      <c r="X80" s="58">
        <v>-1000</v>
      </c>
      <c r="AB80" s="6"/>
      <c r="AC80" s="9" t="s">
        <v>26</v>
      </c>
      <c r="AD80" s="20"/>
      <c r="AE80" s="21"/>
      <c r="AH80" s="6"/>
      <c r="AI80" s="9" t="s">
        <v>44</v>
      </c>
      <c r="AJ80" s="20"/>
      <c r="AK80" s="21"/>
    </row>
    <row r="81" spans="3:37" ht="18.75" customHeight="1">
      <c r="C81" s="6"/>
      <c r="D81" s="9" t="str">
        <f t="shared" si="25"/>
        <v>欧州</v>
      </c>
      <c r="E81" s="20"/>
      <c r="F81" s="20"/>
      <c r="G81" s="58">
        <v>100</v>
      </c>
      <c r="H81" s="58">
        <f t="shared" si="23"/>
        <v>200</v>
      </c>
      <c r="I81" s="58">
        <v>300</v>
      </c>
      <c r="J81" s="58">
        <v>200</v>
      </c>
      <c r="K81" s="58">
        <v>500</v>
      </c>
      <c r="L81" s="53">
        <v>200</v>
      </c>
      <c r="M81" s="53">
        <v>400</v>
      </c>
      <c r="N81" s="57">
        <v>700</v>
      </c>
      <c r="O81" s="57">
        <v>0</v>
      </c>
      <c r="P81" s="58">
        <v>0</v>
      </c>
      <c r="Q81" s="58">
        <v>100</v>
      </c>
      <c r="R81" s="58">
        <v>100</v>
      </c>
      <c r="S81" s="78">
        <v>0</v>
      </c>
      <c r="T81" s="58">
        <v>100</v>
      </c>
      <c r="U81" s="78">
        <v>0</v>
      </c>
      <c r="V81" s="78">
        <v>0</v>
      </c>
      <c r="W81" s="58">
        <v>100</v>
      </c>
      <c r="X81" s="58">
        <v>0</v>
      </c>
      <c r="AB81" s="6"/>
      <c r="AC81" s="9" t="s">
        <v>27</v>
      </c>
      <c r="AD81" s="20"/>
      <c r="AE81" s="21"/>
      <c r="AH81" s="6"/>
      <c r="AI81" s="9" t="s">
        <v>45</v>
      </c>
      <c r="AJ81" s="20"/>
      <c r="AK81" s="21"/>
    </row>
    <row r="82" spans="3:37" ht="18.75" customHeight="1">
      <c r="C82" s="6"/>
      <c r="D82" s="9" t="str">
        <f t="shared" si="25"/>
        <v>中国</v>
      </c>
      <c r="E82" s="20"/>
      <c r="F82" s="20"/>
      <c r="G82" s="58">
        <v>0</v>
      </c>
      <c r="H82" s="58">
        <f t="shared" si="23"/>
        <v>-100</v>
      </c>
      <c r="I82" s="58">
        <v>-100</v>
      </c>
      <c r="J82" s="58">
        <v>200</v>
      </c>
      <c r="K82" s="58">
        <v>100</v>
      </c>
      <c r="L82" s="53">
        <v>600</v>
      </c>
      <c r="M82" s="53">
        <v>800</v>
      </c>
      <c r="N82" s="57">
        <v>700</v>
      </c>
      <c r="O82" s="57">
        <v>-200</v>
      </c>
      <c r="P82" s="58">
        <v>400</v>
      </c>
      <c r="Q82" s="58">
        <v>500</v>
      </c>
      <c r="R82" s="58">
        <v>900</v>
      </c>
      <c r="S82" s="78">
        <v>700</v>
      </c>
      <c r="T82" s="58">
        <v>1600</v>
      </c>
      <c r="U82" s="78">
        <v>-100</v>
      </c>
      <c r="V82" s="78">
        <v>600</v>
      </c>
      <c r="W82" s="58">
        <v>1500</v>
      </c>
      <c r="X82" s="58">
        <v>-1000</v>
      </c>
      <c r="AB82" s="6"/>
      <c r="AC82" s="9" t="s">
        <v>28</v>
      </c>
      <c r="AD82" s="20"/>
      <c r="AE82" s="21"/>
      <c r="AH82" s="6"/>
      <c r="AI82" s="9" t="s">
        <v>46</v>
      </c>
      <c r="AJ82" s="20"/>
      <c r="AK82" s="21"/>
    </row>
    <row r="83" spans="3:37" ht="18.75" customHeight="1">
      <c r="C83" s="6"/>
      <c r="D83" s="9" t="str">
        <f t="shared" si="25"/>
        <v>アジア他</v>
      </c>
      <c r="E83" s="20"/>
      <c r="F83" s="20"/>
      <c r="G83" s="58">
        <v>400</v>
      </c>
      <c r="H83" s="58">
        <f t="shared" si="23"/>
        <v>900</v>
      </c>
      <c r="I83" s="58">
        <v>1300</v>
      </c>
      <c r="J83" s="58">
        <v>800</v>
      </c>
      <c r="K83" s="58">
        <v>2100</v>
      </c>
      <c r="L83" s="53">
        <v>800</v>
      </c>
      <c r="M83" s="53">
        <v>1600</v>
      </c>
      <c r="N83" s="57">
        <v>2900</v>
      </c>
      <c r="O83" s="57">
        <v>0</v>
      </c>
      <c r="P83" s="58">
        <v>600</v>
      </c>
      <c r="Q83" s="58">
        <v>600</v>
      </c>
      <c r="R83" s="58">
        <v>1200</v>
      </c>
      <c r="S83" s="78">
        <v>1000</v>
      </c>
      <c r="T83" s="58">
        <v>2200</v>
      </c>
      <c r="U83" s="78">
        <v>900</v>
      </c>
      <c r="V83" s="78">
        <v>1900</v>
      </c>
      <c r="W83" s="58">
        <v>3100</v>
      </c>
      <c r="X83" s="58">
        <v>-2000</v>
      </c>
      <c r="AB83" s="6"/>
      <c r="AC83" s="9" t="s">
        <v>57</v>
      </c>
      <c r="AD83" s="20"/>
      <c r="AE83" s="21"/>
      <c r="AH83" s="6"/>
      <c r="AI83" s="9" t="s">
        <v>58</v>
      </c>
      <c r="AJ83" s="20"/>
      <c r="AK83" s="21"/>
    </row>
    <row r="84" spans="3:37" ht="18.75" customHeight="1">
      <c r="C84" s="32"/>
      <c r="D84" s="9" t="str">
        <f t="shared" si="25"/>
        <v>消去</v>
      </c>
      <c r="E84" s="20"/>
      <c r="F84" s="20"/>
      <c r="G84" s="57">
        <v>0</v>
      </c>
      <c r="H84" s="57">
        <v>0</v>
      </c>
      <c r="I84" s="57">
        <v>0</v>
      </c>
      <c r="J84" s="57">
        <v>0</v>
      </c>
      <c r="K84" s="57">
        <v>0</v>
      </c>
      <c r="L84" s="57">
        <v>0</v>
      </c>
      <c r="M84" s="57">
        <v>0</v>
      </c>
      <c r="N84" s="57">
        <v>0</v>
      </c>
      <c r="O84" s="57">
        <v>0</v>
      </c>
      <c r="P84" s="57">
        <v>0</v>
      </c>
      <c r="Q84" s="57">
        <v>0</v>
      </c>
      <c r="R84" s="57">
        <v>0</v>
      </c>
      <c r="S84" s="60">
        <v>0</v>
      </c>
      <c r="T84" s="60">
        <v>0</v>
      </c>
      <c r="U84" s="57">
        <v>0</v>
      </c>
      <c r="V84" s="57">
        <v>0</v>
      </c>
      <c r="W84" s="57">
        <v>0</v>
      </c>
      <c r="X84" s="57">
        <v>0</v>
      </c>
      <c r="AB84" s="6"/>
      <c r="AC84" s="9" t="s">
        <v>51</v>
      </c>
      <c r="AD84" s="20"/>
      <c r="AE84" s="21"/>
      <c r="AH84" s="6"/>
      <c r="AI84" s="9" t="s">
        <v>52</v>
      </c>
      <c r="AJ84" s="20"/>
      <c r="AK84" s="21"/>
    </row>
    <row r="85" spans="3:37" ht="18.75" customHeight="1">
      <c r="C85" s="30" t="str">
        <f t="shared" ref="C85:C86" si="26">IF($B$2="Japanese",AB85,AH85)</f>
        <v>営業利益計(品質除く)</v>
      </c>
      <c r="D85" s="20"/>
      <c r="E85" s="7"/>
      <c r="F85" s="7"/>
      <c r="G85" s="58">
        <v>3300</v>
      </c>
      <c r="H85" s="58">
        <f t="shared" ref="H85:H86" si="27">+I85-G85</f>
        <v>3700</v>
      </c>
      <c r="I85" s="58">
        <v>7000</v>
      </c>
      <c r="J85" s="58">
        <v>6400</v>
      </c>
      <c r="K85" s="58">
        <v>13400</v>
      </c>
      <c r="L85" s="53">
        <v>10100</v>
      </c>
      <c r="M85" s="53">
        <v>16500</v>
      </c>
      <c r="N85" s="57">
        <v>23500</v>
      </c>
      <c r="O85" s="57">
        <v>-2000</v>
      </c>
      <c r="P85" s="58">
        <v>11500</v>
      </c>
      <c r="Q85" s="58">
        <v>4000</v>
      </c>
      <c r="R85" s="58">
        <v>15500</v>
      </c>
      <c r="S85" s="78">
        <v>6500</v>
      </c>
      <c r="T85" s="58">
        <v>22000</v>
      </c>
      <c r="U85" s="78">
        <v>4000</v>
      </c>
      <c r="V85" s="78">
        <v>10500</v>
      </c>
      <c r="W85" s="58">
        <v>26000</v>
      </c>
      <c r="X85" s="58">
        <v>-25000</v>
      </c>
      <c r="AB85" s="30" t="s">
        <v>53</v>
      </c>
      <c r="AC85" s="7"/>
      <c r="AD85" s="7"/>
      <c r="AE85" s="8"/>
      <c r="AH85" s="30" t="s">
        <v>54</v>
      </c>
      <c r="AI85" s="7"/>
      <c r="AJ85" s="7"/>
      <c r="AK85" s="8"/>
    </row>
    <row r="86" spans="3:37" ht="18.75" customHeight="1">
      <c r="C86" s="30" t="str">
        <f t="shared" si="26"/>
        <v>営業利益合計</v>
      </c>
      <c r="D86" s="7"/>
      <c r="E86" s="7"/>
      <c r="F86" s="7"/>
      <c r="G86" s="58">
        <v>3300</v>
      </c>
      <c r="H86" s="58">
        <f t="shared" si="27"/>
        <v>3700</v>
      </c>
      <c r="I86" s="58">
        <v>7000</v>
      </c>
      <c r="J86" s="58">
        <v>5000</v>
      </c>
      <c r="K86" s="58">
        <v>12000</v>
      </c>
      <c r="L86" s="53">
        <v>9500</v>
      </c>
      <c r="M86" s="53">
        <v>14500</v>
      </c>
      <c r="N86" s="57">
        <v>21500</v>
      </c>
      <c r="O86" s="57">
        <v>-2000</v>
      </c>
      <c r="P86" s="58">
        <v>11500</v>
      </c>
      <c r="Q86" s="58">
        <v>4000</v>
      </c>
      <c r="R86" s="58">
        <v>15500</v>
      </c>
      <c r="S86" s="78">
        <v>6500</v>
      </c>
      <c r="T86" s="58">
        <v>22000</v>
      </c>
      <c r="U86" s="78">
        <v>4000</v>
      </c>
      <c r="V86" s="78">
        <v>10500</v>
      </c>
      <c r="W86" s="58">
        <v>26000</v>
      </c>
      <c r="X86" s="58">
        <v>-25000</v>
      </c>
      <c r="AB86" s="30" t="s">
        <v>30</v>
      </c>
      <c r="AC86" s="7"/>
      <c r="AD86" s="7"/>
      <c r="AE86" s="8"/>
      <c r="AH86" s="30" t="s">
        <v>48</v>
      </c>
      <c r="AI86" s="7"/>
      <c r="AJ86" s="7"/>
      <c r="AK86" s="8"/>
    </row>
    <row r="87" spans="3:37" ht="15" customHeight="1"/>
  </sheetData>
  <mergeCells count="7">
    <mergeCell ref="AG4:AK4"/>
    <mergeCell ref="AG5:AK5"/>
    <mergeCell ref="B2:E2"/>
    <mergeCell ref="G5:M5"/>
    <mergeCell ref="AA4:AE4"/>
    <mergeCell ref="AA5:AE5"/>
    <mergeCell ref="P5:U5"/>
  </mergeCells>
  <phoneticPr fontId="2"/>
  <dataValidations disablePrompts="1" count="1">
    <dataValidation type="list" allowBlank="1" showInputMessage="1" showErrorMessage="1" sqref="B2:E2" xr:uid="{F7257098-AC08-4BAC-9E58-FDC9AD261E8A}">
      <formula1>"Japanese,English"</formula1>
    </dataValidation>
  </dataValidations>
  <printOptions horizontalCentered="1"/>
  <pageMargins left="0.15748031496062992" right="0.15748031496062992" top="0.39370078740157483" bottom="0.19685039370078741" header="0" footer="0"/>
  <pageSetup paperSize="9" scale="59" fitToHeight="0" orientation="landscape" r:id="rId1"/>
  <rowBreaks count="1" manualBreakCount="1">
    <brk id="48" min="1" max="23" man="1"/>
  </rowBreaks>
  <ignoredErrors>
    <ignoredError sqref="O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PresentationFormat>2b403a59-b952-4d42-8c61-0b097d92e1fa</PresentationFormat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Appendix</vt:lpstr>
      <vt:lpstr>Appendix!Print_Area</vt:lpstr>
      <vt:lpstr>Appendix!Print_Titles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2025-04-23T11:18:59Z</cp:lastPrinted>
  <dcterms:created xsi:type="dcterms:W3CDTF">2013-11-05T02:29:51Z</dcterms:created>
  <dcterms:modified xsi:type="dcterms:W3CDTF">2025-04-24T02:30:19Z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7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ShowGridlines">
    <vt:lpwstr>-1</vt:lpwstr>
  </property>
  <property fmtid="{D5CDD505-2E9C-101B-9397-08002B2CF9AE}" pid="18" name="ShowYAxis">
    <vt:lpwstr>-1</vt:lpwstr>
  </property>
  <property fmtid="{D5CDD505-2E9C-101B-9397-08002B2CF9AE}" pid="19" name="UseStackWhiteBorder">
    <vt:lpwstr>-1</vt:lpwstr>
  </property>
  <property fmtid="{D5CDD505-2E9C-101B-9397-08002B2CF9AE}" pid="20" name="UseDashStyle">
    <vt:lpwstr>0</vt:lpwstr>
  </property>
  <property fmtid="{D5CDD505-2E9C-101B-9397-08002B2CF9AE}" pid="21" name="_IQPDocumentId">
    <vt:lpwstr>8cde9bc2-1449-4a9c-95fe-ba434316f19d</vt:lpwstr>
  </property>
  <property fmtid="{D5CDD505-2E9C-101B-9397-08002B2CF9AE}" pid="22" name="Signature">
    <vt:lpwstr>AkJ5jQj6satr5o8M2iHRPtkq+HwpOJOxlaZ4S3iWuvVDif5p9m5buY44nm96OJuvkzJnq0wZ7cMPyXSUG6BpVA==</vt:lpwstr>
  </property>
  <property fmtid="{D5CDD505-2E9C-101B-9397-08002B2CF9AE}" pid="23" name="_SIProp12DataClass+cc5a530f-41a6-45ea-9bc4-32c4db9fb913">
    <vt:lpwstr>v=1.2&gt;I=cc5a530f-41a6-45ea-9bc4-32c4db9fb913&amp;N=NotProtectedAttachment&amp;V=1.3&amp;U=System&amp;D=System&amp;A=Associated&amp;H=False</vt:lpwstr>
  </property>
  <property fmtid="{D5CDD505-2E9C-101B-9397-08002B2CF9AE}" pid="24" name="IQP_Classification">
    <vt:lpwstr>NotProtectedAttachment</vt:lpwstr>
  </property>
</Properties>
</file>